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Yan\Desktop\Simple Services RH\Outils\"/>
    </mc:Choice>
  </mc:AlternateContent>
  <xr:revisionPtr revIDLastSave="0" documentId="13_ncr:1_{4C09D756-3C70-4431-84E4-90BA39EE3549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Source " sheetId="1" r:id="rId1"/>
    <sheet name="Liste " sheetId="3" r:id="rId2"/>
    <sheet name="TDB" sheetId="2" r:id="rId3"/>
  </sheets>
  <definedNames>
    <definedName name="ListeService">TDepartement[SERVICE]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3" l="1"/>
  <c r="L6" i="3"/>
  <c r="L5" i="3"/>
  <c r="L4" i="3"/>
  <c r="L3" i="3"/>
  <c r="L2" i="3"/>
  <c r="I3" i="3"/>
  <c r="I4" i="3"/>
  <c r="I5" i="3"/>
  <c r="I6" i="3"/>
  <c r="I7" i="3"/>
  <c r="I8" i="3"/>
  <c r="I9" i="3"/>
  <c r="I10" i="3"/>
  <c r="I2" i="3"/>
  <c r="F8" i="3"/>
  <c r="F5" i="3"/>
  <c r="D3" i="3"/>
  <c r="D4" i="3"/>
  <c r="D5" i="3"/>
  <c r="D6" i="3"/>
  <c r="D7" i="3"/>
  <c r="D8" i="3"/>
  <c r="D9" i="3"/>
  <c r="D10" i="3"/>
  <c r="D11" i="3"/>
  <c r="D12" i="3"/>
  <c r="D2" i="3"/>
  <c r="C3" i="3"/>
  <c r="C4" i="3"/>
  <c r="C5" i="3"/>
  <c r="C6" i="3"/>
  <c r="C7" i="3"/>
  <c r="C8" i="3"/>
  <c r="C9" i="3"/>
  <c r="C10" i="3"/>
  <c r="C11" i="3"/>
  <c r="C12" i="3"/>
  <c r="C2" i="3"/>
  <c r="F2" i="3"/>
  <c r="J285" i="1"/>
  <c r="H285" i="1"/>
  <c r="F285" i="1"/>
  <c r="J284" i="1"/>
  <c r="H284" i="1"/>
  <c r="F284" i="1"/>
  <c r="J283" i="1"/>
  <c r="H283" i="1"/>
  <c r="F283" i="1"/>
  <c r="J282" i="1"/>
  <c r="H282" i="1"/>
  <c r="F282" i="1"/>
  <c r="J281" i="1"/>
  <c r="H281" i="1"/>
  <c r="F281" i="1"/>
  <c r="J280" i="1"/>
  <c r="H280" i="1"/>
  <c r="F280" i="1"/>
  <c r="J279" i="1"/>
  <c r="H279" i="1"/>
  <c r="F279" i="1"/>
  <c r="J278" i="1"/>
  <c r="H278" i="1"/>
  <c r="F278" i="1"/>
  <c r="J277" i="1"/>
  <c r="H277" i="1"/>
  <c r="F277" i="1"/>
  <c r="J276" i="1"/>
  <c r="H276" i="1"/>
  <c r="F276" i="1"/>
  <c r="J275" i="1"/>
  <c r="H275" i="1"/>
  <c r="F275" i="1"/>
  <c r="J274" i="1"/>
  <c r="H274" i="1"/>
  <c r="F274" i="1"/>
  <c r="J273" i="1"/>
  <c r="H273" i="1"/>
  <c r="F273" i="1"/>
  <c r="J272" i="1"/>
  <c r="H272" i="1"/>
  <c r="F272" i="1"/>
  <c r="J271" i="1"/>
  <c r="H271" i="1"/>
  <c r="F271" i="1"/>
  <c r="J270" i="1"/>
  <c r="H270" i="1"/>
  <c r="F270" i="1"/>
  <c r="J269" i="1"/>
  <c r="H269" i="1"/>
  <c r="F269" i="1"/>
  <c r="J268" i="1"/>
  <c r="H268" i="1"/>
  <c r="F268" i="1"/>
  <c r="J267" i="1"/>
  <c r="H267" i="1"/>
  <c r="F267" i="1"/>
  <c r="J266" i="1"/>
  <c r="H266" i="1"/>
  <c r="F266" i="1"/>
  <c r="J265" i="1"/>
  <c r="H265" i="1"/>
  <c r="F265" i="1"/>
  <c r="J264" i="1"/>
  <c r="H264" i="1"/>
  <c r="F264" i="1"/>
  <c r="J263" i="1"/>
  <c r="H263" i="1"/>
  <c r="F263" i="1"/>
  <c r="J262" i="1"/>
  <c r="H262" i="1"/>
  <c r="F262" i="1"/>
  <c r="J261" i="1"/>
  <c r="H261" i="1"/>
  <c r="F261" i="1"/>
  <c r="J260" i="1"/>
  <c r="H260" i="1"/>
  <c r="F260" i="1"/>
  <c r="J259" i="1"/>
  <c r="H259" i="1"/>
  <c r="F259" i="1"/>
  <c r="J258" i="1"/>
  <c r="H258" i="1"/>
  <c r="F258" i="1"/>
  <c r="J257" i="1"/>
  <c r="H257" i="1"/>
  <c r="F257" i="1"/>
  <c r="J256" i="1"/>
  <c r="H256" i="1"/>
  <c r="F256" i="1"/>
  <c r="J255" i="1"/>
  <c r="H255" i="1"/>
  <c r="F255" i="1"/>
  <c r="J254" i="1"/>
  <c r="H254" i="1"/>
  <c r="F254" i="1"/>
  <c r="J253" i="1"/>
  <c r="H253" i="1"/>
  <c r="F253" i="1"/>
  <c r="J252" i="1"/>
  <c r="H252" i="1"/>
  <c r="F252" i="1"/>
  <c r="J251" i="1"/>
  <c r="H251" i="1"/>
  <c r="F251" i="1"/>
  <c r="J250" i="1"/>
  <c r="H250" i="1"/>
  <c r="F250" i="1"/>
  <c r="J249" i="1"/>
  <c r="H249" i="1"/>
  <c r="F249" i="1"/>
  <c r="J248" i="1"/>
  <c r="H248" i="1"/>
  <c r="F248" i="1"/>
  <c r="J247" i="1"/>
  <c r="H247" i="1"/>
  <c r="F247" i="1"/>
  <c r="J246" i="1"/>
  <c r="H246" i="1"/>
  <c r="F246" i="1"/>
  <c r="J245" i="1"/>
  <c r="H245" i="1"/>
  <c r="F245" i="1"/>
  <c r="J244" i="1"/>
  <c r="H244" i="1"/>
  <c r="F244" i="1"/>
  <c r="J243" i="1"/>
  <c r="H243" i="1"/>
  <c r="F243" i="1"/>
  <c r="J242" i="1"/>
  <c r="H242" i="1"/>
  <c r="F242" i="1"/>
  <c r="J241" i="1"/>
  <c r="H241" i="1"/>
  <c r="F241" i="1"/>
  <c r="J240" i="1"/>
  <c r="H240" i="1"/>
  <c r="F240" i="1"/>
  <c r="J239" i="1"/>
  <c r="H239" i="1"/>
  <c r="F239" i="1"/>
  <c r="J238" i="1"/>
  <c r="H238" i="1"/>
  <c r="F238" i="1"/>
  <c r="J237" i="1"/>
  <c r="H237" i="1"/>
  <c r="F237" i="1"/>
  <c r="J236" i="1"/>
  <c r="H236" i="1"/>
  <c r="F236" i="1"/>
  <c r="J235" i="1"/>
  <c r="H235" i="1"/>
  <c r="F235" i="1"/>
  <c r="J234" i="1"/>
  <c r="H234" i="1"/>
  <c r="F234" i="1"/>
  <c r="J233" i="1"/>
  <c r="H233" i="1"/>
  <c r="F233" i="1"/>
  <c r="J232" i="1"/>
  <c r="H232" i="1"/>
  <c r="F232" i="1"/>
  <c r="J231" i="1"/>
  <c r="H231" i="1"/>
  <c r="F231" i="1"/>
  <c r="J230" i="1"/>
  <c r="H230" i="1"/>
  <c r="F230" i="1"/>
  <c r="J229" i="1"/>
  <c r="H229" i="1"/>
  <c r="F229" i="1"/>
  <c r="J228" i="1"/>
  <c r="H228" i="1"/>
  <c r="F228" i="1"/>
  <c r="J227" i="1"/>
  <c r="H227" i="1"/>
  <c r="F227" i="1"/>
  <c r="J226" i="1"/>
  <c r="H226" i="1"/>
  <c r="F226" i="1"/>
  <c r="J225" i="1"/>
  <c r="H225" i="1"/>
  <c r="F225" i="1"/>
  <c r="J224" i="1"/>
  <c r="H224" i="1"/>
  <c r="F224" i="1"/>
  <c r="J223" i="1"/>
  <c r="H223" i="1"/>
  <c r="F223" i="1"/>
  <c r="J222" i="1"/>
  <c r="H222" i="1"/>
  <c r="F222" i="1"/>
  <c r="J221" i="1"/>
  <c r="H221" i="1"/>
  <c r="F221" i="1"/>
  <c r="J220" i="1"/>
  <c r="H220" i="1"/>
  <c r="F220" i="1"/>
  <c r="J219" i="1"/>
  <c r="H219" i="1"/>
  <c r="F219" i="1"/>
  <c r="J218" i="1"/>
  <c r="H218" i="1"/>
  <c r="F218" i="1"/>
  <c r="J217" i="1"/>
  <c r="H217" i="1"/>
  <c r="F217" i="1"/>
  <c r="J216" i="1"/>
  <c r="H216" i="1"/>
  <c r="F216" i="1"/>
  <c r="J215" i="1"/>
  <c r="H215" i="1"/>
  <c r="F215" i="1"/>
  <c r="J214" i="1"/>
  <c r="H214" i="1"/>
  <c r="F214" i="1"/>
  <c r="J213" i="1"/>
  <c r="H213" i="1"/>
  <c r="F213" i="1"/>
  <c r="J212" i="1"/>
  <c r="H212" i="1"/>
  <c r="F212" i="1"/>
  <c r="J211" i="1"/>
  <c r="H211" i="1"/>
  <c r="F211" i="1"/>
  <c r="J210" i="1"/>
  <c r="H210" i="1"/>
  <c r="F210" i="1"/>
  <c r="J209" i="1"/>
  <c r="H209" i="1"/>
  <c r="F209" i="1"/>
  <c r="J208" i="1"/>
  <c r="H208" i="1"/>
  <c r="F208" i="1"/>
  <c r="J207" i="1"/>
  <c r="H207" i="1"/>
  <c r="F207" i="1"/>
  <c r="J206" i="1"/>
  <c r="H206" i="1"/>
  <c r="F206" i="1"/>
  <c r="J205" i="1"/>
  <c r="H205" i="1"/>
  <c r="F205" i="1"/>
  <c r="J204" i="1"/>
  <c r="H204" i="1"/>
  <c r="F204" i="1"/>
  <c r="J203" i="1"/>
  <c r="H203" i="1"/>
  <c r="F203" i="1"/>
  <c r="J202" i="1"/>
  <c r="H202" i="1"/>
  <c r="F202" i="1"/>
  <c r="J201" i="1"/>
  <c r="H201" i="1"/>
  <c r="F201" i="1"/>
  <c r="J200" i="1"/>
  <c r="H200" i="1"/>
  <c r="F200" i="1"/>
  <c r="J199" i="1"/>
  <c r="H199" i="1"/>
  <c r="F199" i="1"/>
  <c r="J198" i="1"/>
  <c r="H198" i="1"/>
  <c r="F198" i="1"/>
  <c r="J197" i="1"/>
  <c r="H197" i="1"/>
  <c r="F197" i="1"/>
  <c r="J196" i="1"/>
  <c r="H196" i="1"/>
  <c r="F196" i="1"/>
  <c r="J195" i="1"/>
  <c r="H195" i="1"/>
  <c r="F195" i="1"/>
  <c r="J194" i="1"/>
  <c r="H194" i="1"/>
  <c r="F194" i="1"/>
  <c r="J193" i="1"/>
  <c r="H193" i="1"/>
  <c r="F193" i="1"/>
  <c r="J192" i="1"/>
  <c r="H192" i="1"/>
  <c r="F192" i="1"/>
  <c r="J191" i="1"/>
  <c r="H191" i="1"/>
  <c r="F191" i="1"/>
  <c r="J190" i="1"/>
  <c r="H190" i="1"/>
  <c r="F190" i="1"/>
  <c r="J189" i="1"/>
  <c r="H189" i="1"/>
  <c r="F189" i="1"/>
  <c r="J188" i="1"/>
  <c r="H188" i="1"/>
  <c r="F188" i="1"/>
  <c r="J187" i="1"/>
  <c r="H187" i="1"/>
  <c r="F187" i="1"/>
  <c r="J186" i="1"/>
  <c r="H186" i="1"/>
  <c r="F186" i="1"/>
  <c r="J185" i="1"/>
  <c r="H185" i="1"/>
  <c r="F185" i="1"/>
  <c r="J184" i="1"/>
  <c r="H184" i="1"/>
  <c r="F184" i="1"/>
  <c r="J183" i="1"/>
  <c r="H183" i="1"/>
  <c r="F183" i="1"/>
  <c r="J182" i="1"/>
  <c r="H182" i="1"/>
  <c r="F182" i="1"/>
  <c r="J181" i="1"/>
  <c r="H181" i="1"/>
  <c r="F181" i="1"/>
  <c r="J180" i="1"/>
  <c r="H180" i="1"/>
  <c r="F180" i="1"/>
  <c r="J179" i="1"/>
  <c r="H179" i="1"/>
  <c r="F179" i="1"/>
  <c r="J178" i="1"/>
  <c r="H178" i="1"/>
  <c r="F178" i="1"/>
  <c r="J177" i="1"/>
  <c r="H177" i="1"/>
  <c r="F177" i="1"/>
  <c r="J176" i="1"/>
  <c r="H176" i="1"/>
  <c r="F176" i="1"/>
  <c r="J175" i="1"/>
  <c r="H175" i="1"/>
  <c r="F175" i="1"/>
  <c r="J174" i="1"/>
  <c r="H174" i="1"/>
  <c r="F174" i="1"/>
  <c r="J173" i="1"/>
  <c r="H173" i="1"/>
  <c r="F173" i="1"/>
  <c r="J172" i="1"/>
  <c r="H172" i="1"/>
  <c r="F172" i="1"/>
  <c r="J171" i="1"/>
  <c r="H171" i="1"/>
  <c r="F171" i="1"/>
  <c r="J170" i="1"/>
  <c r="H170" i="1"/>
  <c r="F170" i="1"/>
  <c r="J169" i="1"/>
  <c r="H169" i="1"/>
  <c r="F169" i="1"/>
  <c r="J168" i="1"/>
  <c r="H168" i="1"/>
  <c r="F168" i="1"/>
  <c r="J167" i="1"/>
  <c r="H167" i="1"/>
  <c r="F167" i="1"/>
  <c r="J166" i="1"/>
  <c r="H166" i="1"/>
  <c r="F166" i="1"/>
  <c r="J165" i="1"/>
  <c r="H165" i="1"/>
  <c r="F165" i="1"/>
  <c r="J164" i="1"/>
  <c r="H164" i="1"/>
  <c r="F164" i="1"/>
  <c r="J163" i="1"/>
  <c r="H163" i="1"/>
  <c r="F163" i="1"/>
  <c r="J162" i="1"/>
  <c r="H162" i="1"/>
  <c r="F162" i="1"/>
  <c r="J161" i="1"/>
  <c r="H161" i="1"/>
  <c r="F161" i="1"/>
  <c r="J160" i="1"/>
  <c r="H160" i="1"/>
  <c r="F160" i="1"/>
  <c r="J159" i="1"/>
  <c r="H159" i="1"/>
  <c r="F159" i="1"/>
  <c r="J158" i="1"/>
  <c r="H158" i="1"/>
  <c r="F158" i="1"/>
  <c r="J157" i="1"/>
  <c r="H157" i="1"/>
  <c r="F157" i="1"/>
  <c r="J156" i="1"/>
  <c r="H156" i="1"/>
  <c r="F156" i="1"/>
  <c r="J155" i="1"/>
  <c r="H155" i="1"/>
  <c r="F155" i="1"/>
  <c r="J154" i="1"/>
  <c r="H154" i="1"/>
  <c r="F154" i="1"/>
  <c r="J153" i="1"/>
  <c r="H153" i="1"/>
  <c r="F153" i="1"/>
  <c r="J152" i="1"/>
  <c r="H152" i="1"/>
  <c r="F152" i="1"/>
  <c r="J151" i="1"/>
  <c r="H151" i="1"/>
  <c r="F151" i="1"/>
  <c r="J150" i="1"/>
  <c r="H150" i="1"/>
  <c r="F150" i="1"/>
  <c r="J149" i="1"/>
  <c r="H149" i="1"/>
  <c r="F149" i="1"/>
  <c r="J148" i="1"/>
  <c r="H148" i="1"/>
  <c r="F148" i="1"/>
  <c r="J147" i="1"/>
  <c r="H147" i="1"/>
  <c r="F147" i="1"/>
  <c r="J146" i="1"/>
  <c r="H146" i="1"/>
  <c r="F146" i="1"/>
  <c r="J145" i="1"/>
  <c r="H145" i="1"/>
  <c r="F145" i="1"/>
  <c r="J144" i="1"/>
  <c r="H144" i="1"/>
  <c r="F144" i="1"/>
  <c r="J143" i="1"/>
  <c r="H143" i="1"/>
  <c r="F143" i="1"/>
  <c r="J142" i="1"/>
  <c r="H142" i="1"/>
  <c r="F142" i="1"/>
  <c r="J141" i="1"/>
  <c r="H141" i="1"/>
  <c r="F141" i="1"/>
  <c r="J140" i="1"/>
  <c r="H140" i="1"/>
  <c r="F140" i="1"/>
  <c r="J139" i="1"/>
  <c r="H139" i="1"/>
  <c r="F139" i="1"/>
  <c r="J138" i="1"/>
  <c r="H138" i="1"/>
  <c r="F138" i="1"/>
  <c r="J137" i="1"/>
  <c r="H137" i="1"/>
  <c r="F137" i="1"/>
  <c r="J136" i="1"/>
  <c r="H136" i="1"/>
  <c r="F136" i="1"/>
  <c r="J135" i="1"/>
  <c r="H135" i="1"/>
  <c r="F135" i="1"/>
  <c r="J134" i="1"/>
  <c r="H134" i="1"/>
  <c r="F134" i="1"/>
  <c r="J133" i="1"/>
  <c r="H133" i="1"/>
  <c r="F133" i="1"/>
  <c r="J132" i="1"/>
  <c r="H132" i="1"/>
  <c r="F132" i="1"/>
  <c r="J131" i="1"/>
  <c r="H131" i="1"/>
  <c r="F131" i="1"/>
  <c r="J130" i="1"/>
  <c r="H130" i="1"/>
  <c r="F130" i="1"/>
  <c r="J129" i="1"/>
  <c r="H129" i="1"/>
  <c r="F129" i="1"/>
  <c r="J128" i="1"/>
  <c r="H128" i="1"/>
  <c r="F128" i="1"/>
  <c r="J127" i="1"/>
  <c r="H127" i="1"/>
  <c r="F127" i="1"/>
  <c r="J126" i="1"/>
  <c r="H126" i="1"/>
  <c r="F126" i="1"/>
  <c r="J125" i="1"/>
  <c r="H125" i="1"/>
  <c r="F125" i="1"/>
  <c r="J124" i="1"/>
  <c r="H124" i="1"/>
  <c r="F124" i="1"/>
  <c r="J123" i="1"/>
  <c r="H123" i="1"/>
  <c r="F123" i="1"/>
  <c r="J122" i="1"/>
  <c r="H122" i="1"/>
  <c r="F122" i="1"/>
  <c r="J121" i="1"/>
  <c r="H121" i="1"/>
  <c r="F121" i="1"/>
  <c r="J120" i="1"/>
  <c r="H120" i="1"/>
  <c r="F120" i="1"/>
  <c r="J119" i="1"/>
  <c r="H119" i="1"/>
  <c r="F119" i="1"/>
  <c r="J118" i="1"/>
  <c r="H118" i="1"/>
  <c r="F118" i="1"/>
  <c r="J117" i="1"/>
  <c r="H117" i="1"/>
  <c r="F117" i="1"/>
  <c r="J116" i="1"/>
  <c r="H116" i="1"/>
  <c r="F116" i="1"/>
  <c r="J115" i="1"/>
  <c r="H115" i="1"/>
  <c r="F115" i="1"/>
  <c r="J114" i="1"/>
  <c r="H114" i="1"/>
  <c r="F114" i="1"/>
  <c r="J113" i="1"/>
  <c r="H113" i="1"/>
  <c r="F113" i="1"/>
  <c r="J112" i="1"/>
  <c r="H112" i="1"/>
  <c r="F112" i="1"/>
  <c r="J111" i="1"/>
  <c r="H111" i="1"/>
  <c r="F111" i="1"/>
  <c r="J110" i="1"/>
  <c r="H110" i="1"/>
  <c r="F110" i="1"/>
  <c r="J109" i="1"/>
  <c r="H109" i="1"/>
  <c r="F109" i="1"/>
  <c r="J108" i="1"/>
  <c r="H108" i="1"/>
  <c r="F108" i="1"/>
  <c r="J107" i="1"/>
  <c r="H107" i="1"/>
  <c r="F107" i="1"/>
  <c r="J106" i="1"/>
  <c r="H106" i="1"/>
  <c r="F106" i="1"/>
  <c r="J105" i="1"/>
  <c r="H105" i="1"/>
  <c r="F105" i="1"/>
  <c r="J104" i="1"/>
  <c r="H104" i="1"/>
  <c r="F104" i="1"/>
  <c r="J103" i="1"/>
  <c r="H103" i="1"/>
  <c r="F103" i="1"/>
  <c r="J102" i="1"/>
  <c r="H102" i="1"/>
  <c r="F102" i="1"/>
  <c r="J101" i="1"/>
  <c r="H101" i="1"/>
  <c r="F101" i="1"/>
  <c r="J100" i="1"/>
  <c r="H100" i="1"/>
  <c r="F100" i="1"/>
  <c r="J99" i="1"/>
  <c r="H99" i="1"/>
  <c r="F99" i="1"/>
  <c r="J98" i="1"/>
  <c r="H98" i="1"/>
  <c r="F98" i="1"/>
  <c r="J97" i="1"/>
  <c r="H97" i="1"/>
  <c r="F97" i="1"/>
  <c r="J96" i="1"/>
  <c r="H96" i="1"/>
  <c r="F96" i="1"/>
  <c r="J95" i="1"/>
  <c r="H95" i="1"/>
  <c r="F95" i="1"/>
  <c r="J94" i="1"/>
  <c r="H94" i="1"/>
  <c r="F94" i="1"/>
  <c r="J93" i="1"/>
  <c r="H93" i="1"/>
  <c r="F93" i="1"/>
  <c r="J92" i="1"/>
  <c r="H92" i="1"/>
  <c r="F92" i="1"/>
  <c r="J91" i="1"/>
  <c r="H91" i="1"/>
  <c r="F91" i="1"/>
  <c r="J90" i="1"/>
  <c r="H90" i="1"/>
  <c r="F90" i="1"/>
  <c r="J89" i="1"/>
  <c r="H89" i="1"/>
  <c r="F89" i="1"/>
  <c r="J88" i="1"/>
  <c r="H88" i="1"/>
  <c r="F88" i="1"/>
  <c r="J87" i="1"/>
  <c r="H87" i="1"/>
  <c r="F87" i="1"/>
  <c r="J86" i="1"/>
  <c r="H86" i="1"/>
  <c r="F86" i="1"/>
  <c r="J85" i="1"/>
  <c r="H85" i="1"/>
  <c r="F85" i="1"/>
  <c r="J84" i="1"/>
  <c r="H84" i="1"/>
  <c r="F84" i="1"/>
  <c r="J83" i="1"/>
  <c r="H83" i="1"/>
  <c r="F83" i="1"/>
  <c r="J82" i="1"/>
  <c r="H82" i="1"/>
  <c r="F82" i="1"/>
  <c r="J81" i="1"/>
  <c r="H81" i="1"/>
  <c r="F81" i="1"/>
  <c r="J80" i="1"/>
  <c r="H80" i="1"/>
  <c r="F80" i="1"/>
  <c r="J79" i="1"/>
  <c r="H79" i="1"/>
  <c r="F79" i="1"/>
  <c r="J78" i="1"/>
  <c r="H78" i="1"/>
  <c r="F78" i="1"/>
  <c r="J77" i="1"/>
  <c r="H77" i="1"/>
  <c r="F77" i="1"/>
  <c r="J76" i="1"/>
  <c r="H76" i="1"/>
  <c r="F76" i="1"/>
  <c r="J75" i="1"/>
  <c r="H75" i="1"/>
  <c r="F75" i="1"/>
  <c r="J74" i="1"/>
  <c r="H74" i="1"/>
  <c r="F74" i="1"/>
  <c r="J73" i="1"/>
  <c r="H73" i="1"/>
  <c r="F73" i="1"/>
  <c r="J72" i="1"/>
  <c r="H72" i="1"/>
  <c r="F72" i="1"/>
  <c r="J71" i="1"/>
  <c r="H71" i="1"/>
  <c r="F71" i="1"/>
  <c r="J70" i="1"/>
  <c r="H70" i="1"/>
  <c r="F70" i="1"/>
  <c r="J69" i="1"/>
  <c r="H69" i="1"/>
  <c r="F69" i="1"/>
  <c r="J68" i="1"/>
  <c r="H68" i="1"/>
  <c r="F68" i="1"/>
  <c r="J67" i="1"/>
  <c r="H67" i="1"/>
  <c r="F67" i="1"/>
  <c r="J66" i="1"/>
  <c r="H66" i="1"/>
  <c r="F66" i="1"/>
  <c r="J65" i="1"/>
  <c r="H65" i="1"/>
  <c r="F65" i="1"/>
  <c r="J64" i="1"/>
  <c r="H64" i="1"/>
  <c r="F64" i="1"/>
  <c r="J63" i="1"/>
  <c r="H63" i="1"/>
  <c r="F63" i="1"/>
  <c r="J62" i="1"/>
  <c r="H62" i="1"/>
  <c r="F62" i="1"/>
  <c r="J61" i="1"/>
  <c r="H61" i="1"/>
  <c r="F61" i="1"/>
  <c r="J60" i="1"/>
  <c r="H60" i="1"/>
  <c r="F60" i="1"/>
  <c r="J59" i="1"/>
  <c r="H59" i="1"/>
  <c r="F59" i="1"/>
  <c r="J58" i="1"/>
  <c r="H58" i="1"/>
  <c r="F58" i="1"/>
  <c r="J57" i="1"/>
  <c r="H57" i="1"/>
  <c r="F57" i="1"/>
  <c r="J56" i="1"/>
  <c r="H56" i="1"/>
  <c r="F56" i="1"/>
  <c r="J55" i="1"/>
  <c r="H55" i="1"/>
  <c r="F55" i="1"/>
  <c r="J54" i="1"/>
  <c r="H54" i="1"/>
  <c r="F54" i="1"/>
  <c r="J53" i="1"/>
  <c r="H53" i="1"/>
  <c r="F53" i="1"/>
  <c r="J52" i="1"/>
  <c r="H52" i="1"/>
  <c r="F52" i="1"/>
  <c r="J51" i="1"/>
  <c r="H51" i="1"/>
  <c r="F51" i="1"/>
  <c r="J50" i="1"/>
  <c r="H50" i="1"/>
  <c r="F50" i="1"/>
  <c r="J49" i="1"/>
  <c r="H49" i="1"/>
  <c r="F49" i="1"/>
  <c r="J48" i="1"/>
  <c r="H48" i="1"/>
  <c r="F48" i="1"/>
  <c r="J47" i="1"/>
  <c r="H47" i="1"/>
  <c r="F47" i="1"/>
  <c r="J46" i="1"/>
  <c r="H46" i="1"/>
  <c r="F46" i="1"/>
  <c r="J45" i="1"/>
  <c r="H45" i="1"/>
  <c r="F45" i="1"/>
  <c r="J44" i="1"/>
  <c r="H44" i="1"/>
  <c r="F44" i="1"/>
  <c r="J43" i="1"/>
  <c r="H43" i="1"/>
  <c r="F43" i="1"/>
  <c r="J42" i="1"/>
  <c r="H42" i="1"/>
  <c r="F42" i="1"/>
  <c r="J41" i="1"/>
  <c r="H41" i="1"/>
  <c r="F41" i="1"/>
  <c r="J40" i="1"/>
  <c r="H40" i="1"/>
  <c r="F40" i="1"/>
  <c r="J39" i="1"/>
  <c r="H39" i="1"/>
  <c r="F39" i="1"/>
  <c r="J38" i="1"/>
  <c r="H38" i="1"/>
  <c r="F38" i="1"/>
  <c r="J37" i="1"/>
  <c r="H37" i="1"/>
  <c r="F37" i="1"/>
  <c r="J36" i="1"/>
  <c r="H36" i="1"/>
  <c r="F36" i="1"/>
  <c r="J35" i="1"/>
  <c r="H35" i="1"/>
  <c r="F35" i="1"/>
  <c r="J34" i="1"/>
  <c r="H34" i="1"/>
  <c r="F34" i="1"/>
  <c r="J33" i="1"/>
  <c r="H33" i="1"/>
  <c r="F33" i="1"/>
  <c r="J32" i="1"/>
  <c r="H32" i="1"/>
  <c r="F32" i="1"/>
  <c r="J31" i="1"/>
  <c r="H31" i="1"/>
  <c r="F31" i="1"/>
  <c r="J30" i="1"/>
  <c r="H30" i="1"/>
  <c r="F30" i="1"/>
  <c r="J29" i="1"/>
  <c r="H29" i="1"/>
  <c r="F29" i="1"/>
  <c r="J28" i="1"/>
  <c r="H28" i="1"/>
  <c r="F28" i="1"/>
  <c r="J27" i="1"/>
  <c r="H27" i="1"/>
  <c r="F27" i="1"/>
  <c r="J26" i="1"/>
  <c r="H26" i="1"/>
  <c r="F26" i="1"/>
  <c r="J25" i="1"/>
  <c r="H25" i="1"/>
  <c r="F25" i="1"/>
  <c r="J24" i="1"/>
  <c r="H24" i="1"/>
  <c r="F24" i="1"/>
  <c r="J23" i="1"/>
  <c r="H23" i="1"/>
  <c r="F23" i="1"/>
  <c r="J22" i="1"/>
  <c r="H22" i="1"/>
  <c r="F22" i="1"/>
  <c r="J21" i="1"/>
  <c r="H21" i="1"/>
  <c r="F21" i="1"/>
  <c r="J20" i="1"/>
  <c r="H20" i="1"/>
  <c r="F20" i="1"/>
  <c r="J19" i="1"/>
  <c r="H19" i="1"/>
  <c r="F19" i="1"/>
  <c r="J18" i="1"/>
  <c r="H18" i="1"/>
  <c r="F18" i="1"/>
  <c r="J17" i="1"/>
  <c r="H17" i="1"/>
  <c r="F17" i="1"/>
  <c r="J16" i="1"/>
  <c r="H16" i="1"/>
  <c r="F16" i="1"/>
  <c r="J15" i="1"/>
  <c r="H15" i="1"/>
  <c r="F15" i="1"/>
  <c r="J14" i="1"/>
  <c r="H14" i="1"/>
  <c r="F14" i="1"/>
  <c r="J13" i="1"/>
  <c r="H13" i="1"/>
  <c r="F13" i="1"/>
  <c r="J12" i="1"/>
  <c r="H12" i="1"/>
  <c r="F12" i="1"/>
  <c r="J11" i="1"/>
  <c r="H11" i="1"/>
  <c r="F11" i="1"/>
  <c r="J10" i="1"/>
  <c r="H10" i="1"/>
  <c r="F10" i="1"/>
  <c r="J9" i="1"/>
  <c r="H9" i="1"/>
  <c r="F9" i="1"/>
  <c r="J8" i="1"/>
  <c r="H8" i="1"/>
  <c r="F8" i="1"/>
  <c r="J7" i="1"/>
  <c r="H7" i="1"/>
  <c r="F7" i="1"/>
  <c r="J6" i="1"/>
  <c r="H6" i="1"/>
  <c r="F6" i="1"/>
  <c r="J5" i="1"/>
  <c r="H5" i="1"/>
  <c r="F5" i="1"/>
  <c r="J4" i="1"/>
  <c r="H4" i="1"/>
  <c r="F4" i="1"/>
  <c r="J3" i="1"/>
  <c r="H3" i="1"/>
  <c r="F3" i="1"/>
  <c r="J2" i="1"/>
  <c r="H2" i="1"/>
  <c r="F2" i="1"/>
  <c r="M3" i="3" l="1"/>
  <c r="M2" i="3"/>
  <c r="M6" i="3"/>
  <c r="M4" i="3"/>
  <c r="M14" i="3"/>
  <c r="M15" i="3"/>
  <c r="M13" i="3"/>
  <c r="M12" i="3"/>
  <c r="M11" i="3"/>
  <c r="L12" i="3"/>
  <c r="L11" i="3"/>
  <c r="L14" i="3"/>
  <c r="L15" i="3"/>
  <c r="L13" i="3"/>
  <c r="M17" i="3" l="1"/>
  <c r="L17" i="3"/>
</calcChain>
</file>

<file path=xl/sharedStrings.xml><?xml version="1.0" encoding="utf-8"?>
<sst xmlns="http://schemas.openxmlformats.org/spreadsheetml/2006/main" count="1191" uniqueCount="507">
  <si>
    <t>MATRICULE</t>
  </si>
  <si>
    <t>NOM</t>
  </si>
  <si>
    <t>PRENOM</t>
  </si>
  <si>
    <t>SEXE</t>
  </si>
  <si>
    <t>DATE NAISSANCE</t>
  </si>
  <si>
    <t>AGE</t>
  </si>
  <si>
    <t>DATE EMBAUCHE</t>
  </si>
  <si>
    <t>ANCIENNETE</t>
  </si>
  <si>
    <t>ECHELON</t>
  </si>
  <si>
    <t>STATUT</t>
  </si>
  <si>
    <t>SERVICE</t>
  </si>
  <si>
    <t>SALAIRE</t>
  </si>
  <si>
    <t>BERTOLO</t>
  </si>
  <si>
    <t>Claudie</t>
  </si>
  <si>
    <t>femme</t>
  </si>
  <si>
    <t>Production</t>
  </si>
  <si>
    <t>MERLAUD</t>
  </si>
  <si>
    <t>Jacqueline</t>
  </si>
  <si>
    <t>FEDON</t>
  </si>
  <si>
    <t>Marie-Claude</t>
  </si>
  <si>
    <t>Contrôle qualité</t>
  </si>
  <si>
    <t>RODIER</t>
  </si>
  <si>
    <t>Régis</t>
  </si>
  <si>
    <t>homme</t>
  </si>
  <si>
    <t>BLANCHOT</t>
  </si>
  <si>
    <t>Guy</t>
  </si>
  <si>
    <t>TARDIF</t>
  </si>
  <si>
    <t>Marie-Paule</t>
  </si>
  <si>
    <t>Etude laboratoire</t>
  </si>
  <si>
    <t>DEAUCOURT</t>
  </si>
  <si>
    <t>Christine</t>
  </si>
  <si>
    <t>Accueil</t>
  </si>
  <si>
    <t>RAMOND</t>
  </si>
  <si>
    <t>Vincent</t>
  </si>
  <si>
    <t>Design</t>
  </si>
  <si>
    <t>POISSON</t>
  </si>
  <si>
    <t>Daniel</t>
  </si>
  <si>
    <t>HEURAUX</t>
  </si>
  <si>
    <t>Catherine</t>
  </si>
  <si>
    <t>Maintenance</t>
  </si>
  <si>
    <t>LE BARBANCHON</t>
  </si>
  <si>
    <t>Jeanine</t>
  </si>
  <si>
    <t>Commercial</t>
  </si>
  <si>
    <t>ZENOU</t>
  </si>
  <si>
    <t>Robert</t>
  </si>
  <si>
    <t>DEFRANCE</t>
  </si>
  <si>
    <t>Sylvanna</t>
  </si>
  <si>
    <t>GUELT</t>
  </si>
  <si>
    <t>Monique</t>
  </si>
  <si>
    <t>LE PREVOST</t>
  </si>
  <si>
    <t>Giséle</t>
  </si>
  <si>
    <t>MARTIN</t>
  </si>
  <si>
    <t>France</t>
  </si>
  <si>
    <t>FAUQUIER</t>
  </si>
  <si>
    <t>Mireille</t>
  </si>
  <si>
    <t>PUAULT</t>
  </si>
  <si>
    <t>Françoise</t>
  </si>
  <si>
    <t>REBY-FAYARD</t>
  </si>
  <si>
    <t>Luc</t>
  </si>
  <si>
    <t>GHIBAUDO</t>
  </si>
  <si>
    <t>Nicole</t>
  </si>
  <si>
    <t>SENG</t>
  </si>
  <si>
    <t>Cécile</t>
  </si>
  <si>
    <t>CAILLOT</t>
  </si>
  <si>
    <t>Jocelyne</t>
  </si>
  <si>
    <t>SINSEAU</t>
  </si>
  <si>
    <t>Annie</t>
  </si>
  <si>
    <t>FRENOIS</t>
  </si>
  <si>
    <t>KAC</t>
  </si>
  <si>
    <t>MARINIER</t>
  </si>
  <si>
    <t>Christiane</t>
  </si>
  <si>
    <t>MONTFORT</t>
  </si>
  <si>
    <t>Huong</t>
  </si>
  <si>
    <t>MIANET</t>
  </si>
  <si>
    <t>Marie-Thérése</t>
  </si>
  <si>
    <t>BINET</t>
  </si>
  <si>
    <t>Emmanuel</t>
  </si>
  <si>
    <t>BENSIMHON</t>
  </si>
  <si>
    <t>Pascal</t>
  </si>
  <si>
    <t>DELUC</t>
  </si>
  <si>
    <t>TANG</t>
  </si>
  <si>
    <t>Armelle</t>
  </si>
  <si>
    <t>REMUND</t>
  </si>
  <si>
    <t>Marie-Marthe</t>
  </si>
  <si>
    <t>ABENHAÏM</t>
  </si>
  <si>
    <t>Myriam</t>
  </si>
  <si>
    <t>THAO</t>
  </si>
  <si>
    <t>Sylvain</t>
  </si>
  <si>
    <t>BEETHOVEN</t>
  </si>
  <si>
    <t>Michele</t>
  </si>
  <si>
    <t>PERFETTO</t>
  </si>
  <si>
    <t>LEMAIRE</t>
  </si>
  <si>
    <t>Philippe</t>
  </si>
  <si>
    <t>UNG</t>
  </si>
  <si>
    <t>Janick</t>
  </si>
  <si>
    <t>ZOUC</t>
  </si>
  <si>
    <t>Fred</t>
  </si>
  <si>
    <t>HUSETOWSKI</t>
  </si>
  <si>
    <t>Franca</t>
  </si>
  <si>
    <t>FALZON</t>
  </si>
  <si>
    <t>Patricia</t>
  </si>
  <si>
    <t>MESROBIAN</t>
  </si>
  <si>
    <t>Joël</t>
  </si>
  <si>
    <t>DURAND</t>
  </si>
  <si>
    <t>Ginette</t>
  </si>
  <si>
    <t>GEORGET</t>
  </si>
  <si>
    <t>OCLOO</t>
  </si>
  <si>
    <t>Thérése</t>
  </si>
  <si>
    <t>HARAULT</t>
  </si>
  <si>
    <t>DI</t>
  </si>
  <si>
    <t>Nadine</t>
  </si>
  <si>
    <t>MOITA</t>
  </si>
  <si>
    <t>Jeanne-Marie</t>
  </si>
  <si>
    <t>IMMEUBLE</t>
  </si>
  <si>
    <t>Sylvie</t>
  </si>
  <si>
    <t>BOUSLAH</t>
  </si>
  <si>
    <t>Fabien</t>
  </si>
  <si>
    <t>ANGONIN</t>
  </si>
  <si>
    <t>Jean-Pierre</t>
  </si>
  <si>
    <t>PEDRO</t>
  </si>
  <si>
    <t>Francis</t>
  </si>
  <si>
    <t>GILLINGHAM</t>
  </si>
  <si>
    <t>Magdeleine</t>
  </si>
  <si>
    <t>BERTRAND</t>
  </si>
  <si>
    <t>Roger</t>
  </si>
  <si>
    <t>BACH</t>
  </si>
  <si>
    <t>STOEFFLER</t>
  </si>
  <si>
    <t>Jean-Marc</t>
  </si>
  <si>
    <t>GONDOUIN</t>
  </si>
  <si>
    <t>Bernard</t>
  </si>
  <si>
    <t>DESTAIN</t>
  </si>
  <si>
    <t>Roseline</t>
  </si>
  <si>
    <t>ONG</t>
  </si>
  <si>
    <t>FITOUSSI</t>
  </si>
  <si>
    <t>Samuel</t>
  </si>
  <si>
    <t>LACIRE</t>
  </si>
  <si>
    <t>CLAVERIE</t>
  </si>
  <si>
    <t>Chantal</t>
  </si>
  <si>
    <t>MARQUEZ</t>
  </si>
  <si>
    <t>Marie-Cecile</t>
  </si>
  <si>
    <t>MARTAUD</t>
  </si>
  <si>
    <t>LAM</t>
  </si>
  <si>
    <t>Pierrette</t>
  </si>
  <si>
    <t>CHICHE</t>
  </si>
  <si>
    <t>LADD</t>
  </si>
  <si>
    <t>Claude</t>
  </si>
  <si>
    <t>BOVERO</t>
  </si>
  <si>
    <t>Gilbert</t>
  </si>
  <si>
    <t>BAH</t>
  </si>
  <si>
    <t>Paule</t>
  </si>
  <si>
    <t>BAUDET</t>
  </si>
  <si>
    <t>Arlette</t>
  </si>
  <si>
    <t>BOUCHET</t>
  </si>
  <si>
    <t>Micheline</t>
  </si>
  <si>
    <t>GIRARD</t>
  </si>
  <si>
    <t>Anatole</t>
  </si>
  <si>
    <t>AZRIA</t>
  </si>
  <si>
    <t>Maryse</t>
  </si>
  <si>
    <t>GOYER</t>
  </si>
  <si>
    <t>Brigitte</t>
  </si>
  <si>
    <t>GENTIL</t>
  </si>
  <si>
    <t>Michelle</t>
  </si>
  <si>
    <t>EL KAABI</t>
  </si>
  <si>
    <t>SONG</t>
  </si>
  <si>
    <t>Aline</t>
  </si>
  <si>
    <t>GIRON</t>
  </si>
  <si>
    <t>Angèle</t>
  </si>
  <si>
    <t>MARECHAL</t>
  </si>
  <si>
    <t>Géneviéve</t>
  </si>
  <si>
    <t>FERNANDEZ</t>
  </si>
  <si>
    <t>Yvette</t>
  </si>
  <si>
    <t>Direction</t>
  </si>
  <si>
    <t>Georges</t>
  </si>
  <si>
    <t>CYMBALIST</t>
  </si>
  <si>
    <t>Gérard</t>
  </si>
  <si>
    <t>DESHAYES</t>
  </si>
  <si>
    <t>Isabelle</t>
  </si>
  <si>
    <t>VASSEUR</t>
  </si>
  <si>
    <t>GHAFFAR</t>
  </si>
  <si>
    <t>Ghislaine</t>
  </si>
  <si>
    <t>ZIHOUNE</t>
  </si>
  <si>
    <t>ROSAR</t>
  </si>
  <si>
    <t>Georgette</t>
  </si>
  <si>
    <t>OBEL</t>
  </si>
  <si>
    <t>Rolande</t>
  </si>
  <si>
    <t>RENIER</t>
  </si>
  <si>
    <t>POUYADOU</t>
  </si>
  <si>
    <t>Josette</t>
  </si>
  <si>
    <t>MILLET</t>
  </si>
  <si>
    <t>Pasquale</t>
  </si>
  <si>
    <t>BLANC</t>
  </si>
  <si>
    <t>AZOURA</t>
  </si>
  <si>
    <t>Marie-France</t>
  </si>
  <si>
    <t>SENILLE</t>
  </si>
  <si>
    <t>Marthe</t>
  </si>
  <si>
    <t>VANNAXAY</t>
  </si>
  <si>
    <t>MOINARD</t>
  </si>
  <si>
    <t>Loïc</t>
  </si>
  <si>
    <t>Administratif</t>
  </si>
  <si>
    <t>KRIEF</t>
  </si>
  <si>
    <t>FILLEAU</t>
  </si>
  <si>
    <t>RAMBEAUD</t>
  </si>
  <si>
    <t>Christian</t>
  </si>
  <si>
    <t>CHI</t>
  </si>
  <si>
    <t>AMELLAL</t>
  </si>
  <si>
    <t>Viviane</t>
  </si>
  <si>
    <t>FABRE</t>
  </si>
  <si>
    <t>Didier</t>
  </si>
  <si>
    <t>LAUB</t>
  </si>
  <si>
    <t>LÉVY</t>
  </si>
  <si>
    <t>Denise</t>
  </si>
  <si>
    <t>DAMBSKI</t>
  </si>
  <si>
    <t>René</t>
  </si>
  <si>
    <t>LEDOUX</t>
  </si>
  <si>
    <t>Madeleine</t>
  </si>
  <si>
    <t>LEBRETON</t>
  </si>
  <si>
    <t>Olivier</t>
  </si>
  <si>
    <t>PONTALIER</t>
  </si>
  <si>
    <t>Thierry</t>
  </si>
  <si>
    <t>Marcel</t>
  </si>
  <si>
    <t>GEIL</t>
  </si>
  <si>
    <t>Dominique</t>
  </si>
  <si>
    <t>PENALVA</t>
  </si>
  <si>
    <t>GUTFREUND</t>
  </si>
  <si>
    <t>ROBERT</t>
  </si>
  <si>
    <t>ROSSO</t>
  </si>
  <si>
    <t>THIAM</t>
  </si>
  <si>
    <t>Adélaïde</t>
  </si>
  <si>
    <t>ROLLAIS</t>
  </si>
  <si>
    <t>Colette</t>
  </si>
  <si>
    <t>ADAMO</t>
  </si>
  <si>
    <t>Stéphane</t>
  </si>
  <si>
    <t>DEIXONNE</t>
  </si>
  <si>
    <t>BASS</t>
  </si>
  <si>
    <t>PAVARD</t>
  </si>
  <si>
    <t>FAUCHEUX</t>
  </si>
  <si>
    <t>Michel</t>
  </si>
  <si>
    <t>BRON</t>
  </si>
  <si>
    <t>LEBAS</t>
  </si>
  <si>
    <t>Eliane</t>
  </si>
  <si>
    <t>LAMBERT</t>
  </si>
  <si>
    <t>FARIDI</t>
  </si>
  <si>
    <t>COUDERC</t>
  </si>
  <si>
    <t>Marie-Louise</t>
  </si>
  <si>
    <t>DENIS</t>
  </si>
  <si>
    <t>Claudine</t>
  </si>
  <si>
    <t>BOUN</t>
  </si>
  <si>
    <t>THOQUENNE</t>
  </si>
  <si>
    <t>Lydia</t>
  </si>
  <si>
    <t>GOUILLON</t>
  </si>
  <si>
    <t>GIRAUDO</t>
  </si>
  <si>
    <t>Jean</t>
  </si>
  <si>
    <t>RIEGERT</t>
  </si>
  <si>
    <t>Raymonde</t>
  </si>
  <si>
    <t>SAPIENCE</t>
  </si>
  <si>
    <t>Axel</t>
  </si>
  <si>
    <t>JOLIBOIS</t>
  </si>
  <si>
    <t>Franz</t>
  </si>
  <si>
    <t>COMTE</t>
  </si>
  <si>
    <t>Martin</t>
  </si>
  <si>
    <t>POTRIQUET</t>
  </si>
  <si>
    <t>Claudette</t>
  </si>
  <si>
    <t>BARRACHINA</t>
  </si>
  <si>
    <t>MICELI</t>
  </si>
  <si>
    <t>SURENA</t>
  </si>
  <si>
    <t>Angélina</t>
  </si>
  <si>
    <t>HERMANT</t>
  </si>
  <si>
    <t>LEKA</t>
  </si>
  <si>
    <t>Bernadette</t>
  </si>
  <si>
    <t>PARTOUCHE</t>
  </si>
  <si>
    <t>SAADA</t>
  </si>
  <si>
    <t>Martine</t>
  </si>
  <si>
    <t>FAURE</t>
  </si>
  <si>
    <t>Simone</t>
  </si>
  <si>
    <t>BENHAMOU</t>
  </si>
  <si>
    <t>COHEN</t>
  </si>
  <si>
    <t>RIESI</t>
  </si>
  <si>
    <t>François</t>
  </si>
  <si>
    <t>MARTI</t>
  </si>
  <si>
    <t>Anne</t>
  </si>
  <si>
    <t>CHAVES</t>
  </si>
  <si>
    <t>DESROSES</t>
  </si>
  <si>
    <t>CHUIMOR</t>
  </si>
  <si>
    <t>Anne-Marie</t>
  </si>
  <si>
    <t>SUON</t>
  </si>
  <si>
    <t>William</t>
  </si>
  <si>
    <t>Ressources humaines</t>
  </si>
  <si>
    <t>BEAUMIER</t>
  </si>
  <si>
    <t>MECHARD</t>
  </si>
  <si>
    <t>Véronique</t>
  </si>
  <si>
    <t>DELAMARRE</t>
  </si>
  <si>
    <t>Jean-Luc</t>
  </si>
  <si>
    <t>GORZINSKY</t>
  </si>
  <si>
    <t>Odette</t>
  </si>
  <si>
    <t>D'HÉROUVILLE</t>
  </si>
  <si>
    <t>Yolande</t>
  </si>
  <si>
    <t>CARRERA</t>
  </si>
  <si>
    <t>Victor</t>
  </si>
  <si>
    <t>DANIEL</t>
  </si>
  <si>
    <t>MARTEL</t>
  </si>
  <si>
    <t>Jean-Claude</t>
  </si>
  <si>
    <t>ZAOUI</t>
  </si>
  <si>
    <t>Liliane</t>
  </si>
  <si>
    <t>BOLLO</t>
  </si>
  <si>
    <t>FOURNOL</t>
  </si>
  <si>
    <t>CUCIT</t>
  </si>
  <si>
    <t>ALEMBERT</t>
  </si>
  <si>
    <t>KARSENTY</t>
  </si>
  <si>
    <t>PERRUCHON</t>
  </si>
  <si>
    <t>Fabrice</t>
  </si>
  <si>
    <t>SENTEX</t>
  </si>
  <si>
    <t>CHAMBLAS</t>
  </si>
  <si>
    <t>GLYNATSIS</t>
  </si>
  <si>
    <t>Hervé</t>
  </si>
  <si>
    <t>LE HYARIC</t>
  </si>
  <si>
    <t>Marie-Hélène</t>
  </si>
  <si>
    <t>RAGEUL</t>
  </si>
  <si>
    <t>Marielle</t>
  </si>
  <si>
    <t>Infirmerie</t>
  </si>
  <si>
    <t>REVERDITO</t>
  </si>
  <si>
    <t>Marie-Jeanne</t>
  </si>
  <si>
    <t>BSIRI</t>
  </si>
  <si>
    <t>Marie-Rose</t>
  </si>
  <si>
    <t>QUINTIN</t>
  </si>
  <si>
    <t>FRETTE</t>
  </si>
  <si>
    <t>AMARA</t>
  </si>
  <si>
    <t>Nicolas</t>
  </si>
  <si>
    <t>BARNAUD</t>
  </si>
  <si>
    <t>Janine</t>
  </si>
  <si>
    <t>COUGET</t>
  </si>
  <si>
    <t>Denis</t>
  </si>
  <si>
    <t>TAN</t>
  </si>
  <si>
    <t>Nathalie</t>
  </si>
  <si>
    <t>ABSCHEN</t>
  </si>
  <si>
    <t>Paul</t>
  </si>
  <si>
    <t>SCOTTI</t>
  </si>
  <si>
    <t>TAMBURRINI</t>
  </si>
  <si>
    <t>Marie-Claire</t>
  </si>
  <si>
    <t>CALVET</t>
  </si>
  <si>
    <t>ROULET</t>
  </si>
  <si>
    <t>ILARDO</t>
  </si>
  <si>
    <t>LOUAPRE</t>
  </si>
  <si>
    <t>Louisette</t>
  </si>
  <si>
    <t>FRISA</t>
  </si>
  <si>
    <t>BÉRAUD</t>
  </si>
  <si>
    <t>TAIEB</t>
  </si>
  <si>
    <t>LANLO</t>
  </si>
  <si>
    <t>BOULLICAUD</t>
  </si>
  <si>
    <t>Jean-Paul</t>
  </si>
  <si>
    <t>RIDEAU</t>
  </si>
  <si>
    <t>PARINET</t>
  </si>
  <si>
    <t>Jean-Louis</t>
  </si>
  <si>
    <t>ROGUET</t>
  </si>
  <si>
    <t>LY</t>
  </si>
  <si>
    <t>LE LOCH</t>
  </si>
  <si>
    <t>CHIFFLET</t>
  </si>
  <si>
    <t>Ingrid</t>
  </si>
  <si>
    <t>AGAPOF</t>
  </si>
  <si>
    <t>SOK</t>
  </si>
  <si>
    <t>DONG</t>
  </si>
  <si>
    <t>Huguette</t>
  </si>
  <si>
    <t>HERCLICH</t>
  </si>
  <si>
    <t>KONGOLO</t>
  </si>
  <si>
    <t>MERCIER</t>
  </si>
  <si>
    <t>Evelyne</t>
  </si>
  <si>
    <t>CORBET</t>
  </si>
  <si>
    <t>DOUCOURE</t>
  </si>
  <si>
    <t>KILBURG</t>
  </si>
  <si>
    <t>Lucie</t>
  </si>
  <si>
    <t>LEGRAND</t>
  </si>
  <si>
    <t>SAILLANT</t>
  </si>
  <si>
    <t>Chloé</t>
  </si>
  <si>
    <t>Clémence</t>
  </si>
  <si>
    <t>CROMBEZ</t>
  </si>
  <si>
    <t>Katherine</t>
  </si>
  <si>
    <t>BRELEUR</t>
  </si>
  <si>
    <t>Jacques</t>
  </si>
  <si>
    <t>LEFORT</t>
  </si>
  <si>
    <t>Marie</t>
  </si>
  <si>
    <t>Eric</t>
  </si>
  <si>
    <t>GRAIN</t>
  </si>
  <si>
    <t>Sabrina</t>
  </si>
  <si>
    <t>LEE</t>
  </si>
  <si>
    <t>Nelly</t>
  </si>
  <si>
    <t>BEAUDEAU</t>
  </si>
  <si>
    <t>Antoine</t>
  </si>
  <si>
    <t>GUYOT</t>
  </si>
  <si>
    <t>Pierre</t>
  </si>
  <si>
    <t>BOUDART</t>
  </si>
  <si>
    <t>Lisa</t>
  </si>
  <si>
    <t>ROLLAND</t>
  </si>
  <si>
    <t>Emmanuelle</t>
  </si>
  <si>
    <t>CHARDON</t>
  </si>
  <si>
    <t>Annick</t>
  </si>
  <si>
    <t>BEDO</t>
  </si>
  <si>
    <t>DEGRENDEL</t>
  </si>
  <si>
    <t>BONNAY</t>
  </si>
  <si>
    <t>Nadège</t>
  </si>
  <si>
    <t>PIDERIT</t>
  </si>
  <si>
    <t>Adèle</t>
  </si>
  <si>
    <t>DEDIEU</t>
  </si>
  <si>
    <t>JUDITH</t>
  </si>
  <si>
    <t>Romane</t>
  </si>
  <si>
    <t>GUITTON</t>
  </si>
  <si>
    <t>Raphael</t>
  </si>
  <si>
    <t>HABRANT</t>
  </si>
  <si>
    <t>Moïse</t>
  </si>
  <si>
    <t>LAIGUILLON</t>
  </si>
  <si>
    <t>Margaux</t>
  </si>
  <si>
    <t>POINSOT</t>
  </si>
  <si>
    <t>RAMOS</t>
  </si>
  <si>
    <t>Yvan</t>
  </si>
  <si>
    <t>DUPRÉ</t>
  </si>
  <si>
    <t>Sophie</t>
  </si>
  <si>
    <t>LOBJOY</t>
  </si>
  <si>
    <t>Patrick</t>
  </si>
  <si>
    <t>FERRAND</t>
  </si>
  <si>
    <t>Mélanie</t>
  </si>
  <si>
    <t>JOLY</t>
  </si>
  <si>
    <t>Florent</t>
  </si>
  <si>
    <t>Laurent</t>
  </si>
  <si>
    <t>LEMARIÉ</t>
  </si>
  <si>
    <t>Suzanne</t>
  </si>
  <si>
    <t>FRANÇOIS</t>
  </si>
  <si>
    <t>Karine</t>
  </si>
  <si>
    <t>CRIÉ</t>
  </si>
  <si>
    <t>David</t>
  </si>
  <si>
    <t>HERSELIN</t>
  </si>
  <si>
    <t>CHEHMAT</t>
  </si>
  <si>
    <t>LACHAUSSÉE</t>
  </si>
  <si>
    <t>BRUNET</t>
  </si>
  <si>
    <t>Fabienne</t>
  </si>
  <si>
    <t>CHAUBEAU</t>
  </si>
  <si>
    <t>Louis</t>
  </si>
  <si>
    <t>KTORZA</t>
  </si>
  <si>
    <t>Juliette</t>
  </si>
  <si>
    <t>FAVRE</t>
  </si>
  <si>
    <t>Dany</t>
  </si>
  <si>
    <t>BENSIMON</t>
  </si>
  <si>
    <t>Elisabeth</t>
  </si>
  <si>
    <t>ZHOU</t>
  </si>
  <si>
    <t>VIAND</t>
  </si>
  <si>
    <t>Laurence</t>
  </si>
  <si>
    <t>CHRISTOPHE</t>
  </si>
  <si>
    <t>Camille</t>
  </si>
  <si>
    <t>DINIC</t>
  </si>
  <si>
    <t>Jean-François</t>
  </si>
  <si>
    <t>SARFATI</t>
  </si>
  <si>
    <t>BARRANDON</t>
  </si>
  <si>
    <t>Margaret</t>
  </si>
  <si>
    <t>NICOLLE</t>
  </si>
  <si>
    <t>PESNOT</t>
  </si>
  <si>
    <t>DUROC</t>
  </si>
  <si>
    <t>SAYAVONG</t>
  </si>
  <si>
    <t>Céline</t>
  </si>
  <si>
    <t>VIDON</t>
  </si>
  <si>
    <t>Axelle</t>
  </si>
  <si>
    <t>CAPRON</t>
  </si>
  <si>
    <t>Fréderic</t>
  </si>
  <si>
    <t>GUILLE</t>
  </si>
  <si>
    <t>Gaël</t>
  </si>
  <si>
    <t>SACCHET</t>
  </si>
  <si>
    <t>Virginie</t>
  </si>
  <si>
    <t>VINET</t>
  </si>
  <si>
    <t>Jimmy</t>
  </si>
  <si>
    <t>BERDUGO</t>
  </si>
  <si>
    <t>Stéphanie</t>
  </si>
  <si>
    <t>BIDAULT</t>
  </si>
  <si>
    <t>Sandrine</t>
  </si>
  <si>
    <t>BOUZCKAR</t>
  </si>
  <si>
    <t>Svetlana</t>
  </si>
  <si>
    <t>GARCIA</t>
  </si>
  <si>
    <t>Eloïse</t>
  </si>
  <si>
    <t>NAIMI</t>
  </si>
  <si>
    <t>Sarah</t>
  </si>
  <si>
    <t>ROTENBERG</t>
  </si>
  <si>
    <t>Lou</t>
  </si>
  <si>
    <t>SCHUSTER</t>
  </si>
  <si>
    <t>ZANOTI</t>
  </si>
  <si>
    <t>Audrey</t>
  </si>
  <si>
    <t>Effectif Total</t>
  </si>
  <si>
    <t xml:space="preserve">EFFECTIF TOTAL </t>
  </si>
  <si>
    <t xml:space="preserve">Effectif </t>
  </si>
  <si>
    <t>Salaire</t>
  </si>
  <si>
    <t>Masse Salariale</t>
  </si>
  <si>
    <t>Nb Departement</t>
  </si>
  <si>
    <t>MASSE SALARIALE</t>
  </si>
  <si>
    <t>Nombre de Département</t>
  </si>
  <si>
    <t>Echelon</t>
  </si>
  <si>
    <t xml:space="preserve">Total </t>
  </si>
  <si>
    <t>1000 -&gt; 2000</t>
  </si>
  <si>
    <t>2000 - &gt; 3000</t>
  </si>
  <si>
    <t>3000 - &gt; 4000</t>
  </si>
  <si>
    <t>4000 -&gt; 5000</t>
  </si>
  <si>
    <t>&lt; 1000</t>
  </si>
  <si>
    <t xml:space="preserve">&gt; 4000 </t>
  </si>
  <si>
    <t>Répartition par Tranche Age</t>
  </si>
  <si>
    <t>Répartition par Tranche  Salaire</t>
  </si>
  <si>
    <t xml:space="preserve">20  -&gt; 30 </t>
  </si>
  <si>
    <t>30  -&gt; 40</t>
  </si>
  <si>
    <t>40  -&gt; 50</t>
  </si>
  <si>
    <t>50  -&gt; 60</t>
  </si>
  <si>
    <t xml:space="preserve"> &gt; 60 </t>
  </si>
  <si>
    <t>Tranche</t>
  </si>
  <si>
    <t>Femme</t>
  </si>
  <si>
    <t>Homme</t>
  </si>
  <si>
    <t>Homme/ Femme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</si>
</sst>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ddd\ dd\ mmm\ yyyy"/>
    <numFmt numFmtId="167" formatCode="_-* #,##0\ _F_-;\-* #,##0\ _F_-;_-* &quot;-&quot;??\ _F_-;_-@_-"/>
    <numFmt numFmtId="168" formatCode="_-* #,##0\ _€_-;\-* #,##0\ _€_-;_-* &quot;-&quot;??\ _€_-;_-@_-"/>
    <numFmt numFmtId="169" formatCode="_-* #,##0.00\ [$CHF-100C]_-;\-* #,##0.00\ [$CHF-100C]_-;_-* &quot;-&quot;??\ [$CHF-100C]_-;_-@_-"/>
    <numFmt numFmtId="170" formatCode="_-* #,##0\ [$CHF-100C]_-;\-* #,##0\ [$CHF-100C]_-;_-* &quot;-&quot;??\ [$CHF-100C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0"/>
      <name val="Arial"/>
      <family val="2"/>
    </font>
    <font>
      <b/>
      <sz val="8"/>
      <color indexed="57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6"/>
      <color theme="1"/>
      <name val="Agency FB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0" fillId="0" borderId="1" xfId="0" applyBorder="1"/>
    <xf numFmtId="166" fontId="0" fillId="0" borderId="1" xfId="0" applyNumberFormat="1" applyBorder="1"/>
    <xf numFmtId="167" fontId="0" fillId="0" borderId="1" xfId="1" applyNumberFormat="1" applyFont="1" applyFill="1" applyBorder="1" applyAlignment="1">
      <alignment horizontal="center"/>
    </xf>
    <xf numFmtId="167" fontId="0" fillId="0" borderId="1" xfId="1" applyNumberFormat="1" applyFont="1" applyFill="1" applyBorder="1"/>
    <xf numFmtId="0" fontId="0" fillId="0" borderId="3" xfId="0" applyBorder="1"/>
    <xf numFmtId="167" fontId="7" fillId="0" borderId="1" xfId="1" applyNumberFormat="1" applyFont="1" applyFill="1" applyBorder="1"/>
    <xf numFmtId="0" fontId="6" fillId="0" borderId="3" xfId="0" applyFont="1" applyBorder="1"/>
    <xf numFmtId="166" fontId="0" fillId="0" borderId="3" xfId="0" applyNumberFormat="1" applyBorder="1"/>
    <xf numFmtId="0" fontId="7" fillId="0" borderId="3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167" fontId="7" fillId="0" borderId="5" xfId="1" applyNumberFormat="1" applyFont="1" applyFill="1" applyBorder="1"/>
    <xf numFmtId="167" fontId="7" fillId="0" borderId="0" xfId="1" applyNumberFormat="1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168" fontId="0" fillId="0" borderId="0" xfId="0" applyNumberFormat="1"/>
    <xf numFmtId="168" fontId="0" fillId="0" borderId="3" xfId="1" applyNumberFormat="1" applyFont="1" applyBorder="1"/>
    <xf numFmtId="167" fontId="0" fillId="0" borderId="4" xfId="1" applyNumberFormat="1" applyFont="1" applyFill="1" applyBorder="1"/>
    <xf numFmtId="0" fontId="3" fillId="4" borderId="3" xfId="0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4" borderId="0" xfId="0" applyFill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5" borderId="0" xfId="0" applyFill="1"/>
    <xf numFmtId="169" fontId="4" fillId="2" borderId="2" xfId="0" applyNumberFormat="1" applyFont="1" applyFill="1" applyBorder="1" applyAlignment="1">
      <alignment horizontal="center" vertical="center"/>
    </xf>
    <xf numFmtId="169" fontId="0" fillId="0" borderId="2" xfId="2" applyNumberFormat="1" applyFont="1" applyFill="1" applyBorder="1"/>
    <xf numFmtId="169" fontId="7" fillId="0" borderId="2" xfId="2" applyNumberFormat="1" applyFont="1" applyFill="1" applyBorder="1"/>
    <xf numFmtId="169" fontId="0" fillId="0" borderId="0" xfId="0" applyNumberFormat="1"/>
    <xf numFmtId="170" fontId="3" fillId="0" borderId="3" xfId="2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_-* #,##0\ _F_-;\-* #,##0\ _F_-;_-* &quot;-&quot;??\ _F_-;_-@_-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0"/>
        <name val="Arial"/>
        <scheme val="none"/>
      </font>
      <fill>
        <patternFill patternType="solid">
          <fgColor indexed="64"/>
          <bgColor rgb="FF007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_-* #,##0.00\ [$CHF-100C]_-;\-* #,##0.00\ [$CHF-100C]_-;_-* &quot;-&quot;??\ [$CHF-100C]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_-* #,##0\ _F_-;\-* #,##0\ _F_-;_-* &quot;-&quot;??\ _F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_-* #,##0\ _F_-;\-* #,##0\ _F_-;_-* &quot;-&quot;??\ _F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_-* #,##0\ _F_-;\-* #,##0\ _F_-;_-* &quot;-&quot;??\ _F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6" formatCode="ddd\ dd\ mmm\ 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_-* #,##0\ _F_-;\-* #,##0\ _F_-;_-* &quot;-&quot;??\ _F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6" formatCode="ddd\ dd\ mmm\ 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0"/>
        <name val="Arial"/>
        <scheme val="none"/>
      </font>
      <fill>
        <patternFill patternType="solid">
          <fgColor indexed="64"/>
          <bgColor rgb="FF0070C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fr-FR" b="1"/>
              <a:t>Effectifs par Département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5606517935258094E-2"/>
          <c:y val="2.6823970236043725E-2"/>
          <c:w val="0.94439348206474194"/>
          <c:h val="0.6339160635223628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'Liste '!$A$2:$A$12</c:f>
              <c:strCache>
                <c:ptCount val="11"/>
                <c:pt idx="0">
                  <c:v> Production </c:v>
                </c:pt>
                <c:pt idx="1">
                  <c:v> Contrôle qualité </c:v>
                </c:pt>
                <c:pt idx="2">
                  <c:v> Etude laboratoire </c:v>
                </c:pt>
                <c:pt idx="3">
                  <c:v> Accueil </c:v>
                </c:pt>
                <c:pt idx="4">
                  <c:v> Design </c:v>
                </c:pt>
                <c:pt idx="5">
                  <c:v> Maintenance </c:v>
                </c:pt>
                <c:pt idx="6">
                  <c:v> Commercial </c:v>
                </c:pt>
                <c:pt idx="7">
                  <c:v> Direction </c:v>
                </c:pt>
                <c:pt idx="8">
                  <c:v> Administratif </c:v>
                </c:pt>
                <c:pt idx="9">
                  <c:v> Ressources humaines </c:v>
                </c:pt>
                <c:pt idx="10">
                  <c:v> Infirmerie </c:v>
                </c:pt>
              </c:strCache>
            </c:strRef>
          </c:cat>
          <c:val>
            <c:numRef>
              <c:f>'Liste '!$C$2:$C$12</c:f>
              <c:numCache>
                <c:formatCode>General</c:formatCode>
                <c:ptCount val="11"/>
                <c:pt idx="0">
                  <c:v>135</c:v>
                </c:pt>
                <c:pt idx="1">
                  <c:v>11</c:v>
                </c:pt>
                <c:pt idx="2">
                  <c:v>33</c:v>
                </c:pt>
                <c:pt idx="3">
                  <c:v>11</c:v>
                </c:pt>
                <c:pt idx="4">
                  <c:v>25</c:v>
                </c:pt>
                <c:pt idx="5">
                  <c:v>17</c:v>
                </c:pt>
                <c:pt idx="6">
                  <c:v>35</c:v>
                </c:pt>
                <c:pt idx="7">
                  <c:v>5</c:v>
                </c:pt>
                <c:pt idx="8">
                  <c:v>9</c:v>
                </c:pt>
                <c:pt idx="9">
                  <c:v>1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3-4932-AC6D-46889AD7534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392313008"/>
        <c:axId val="392313400"/>
      </c:barChart>
      <c:catAx>
        <c:axId val="39231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2313400"/>
        <c:crosses val="autoZero"/>
        <c:auto val="1"/>
        <c:lblAlgn val="ctr"/>
        <c:lblOffset val="100"/>
        <c:noMultiLvlLbl val="0"/>
      </c:catAx>
      <c:valAx>
        <c:axId val="3923134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92313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 par Echelon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3.0555555555555555E-2"/>
          <c:y val="3.2291848935549726E-2"/>
          <c:w val="0.93888888888888888"/>
          <c:h val="0.8603087634878973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'Liste '!$I$1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'Liste '!$I$2:$I$10</c:f>
              <c:numCache>
                <c:formatCode>General</c:formatCode>
                <c:ptCount val="9"/>
                <c:pt idx="0">
                  <c:v>11</c:v>
                </c:pt>
                <c:pt idx="1">
                  <c:v>107</c:v>
                </c:pt>
                <c:pt idx="2">
                  <c:v>33</c:v>
                </c:pt>
                <c:pt idx="3">
                  <c:v>23</c:v>
                </c:pt>
                <c:pt idx="4">
                  <c:v>42</c:v>
                </c:pt>
                <c:pt idx="5">
                  <c:v>19</c:v>
                </c:pt>
                <c:pt idx="6">
                  <c:v>30</c:v>
                </c:pt>
                <c:pt idx="7">
                  <c:v>13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E8-41B0-9A23-544C11B0415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92315360"/>
        <c:axId val="392317320"/>
      </c:barChart>
      <c:catAx>
        <c:axId val="3923153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2317320"/>
        <c:crosses val="autoZero"/>
        <c:auto val="1"/>
        <c:lblAlgn val="ctr"/>
        <c:lblOffset val="100"/>
        <c:noMultiLvlLbl val="0"/>
      </c:catAx>
      <c:valAx>
        <c:axId val="3923173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92315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99019074228624"/>
          <c:y val="7.0180745925277857E-2"/>
          <c:w val="0.70594191855050381"/>
          <c:h val="0.75649084605165096"/>
        </c:manualLayout>
      </c:layout>
      <c:doughnutChart>
        <c:varyColors val="1"/>
        <c:ser>
          <c:idx val="0"/>
          <c:order val="0"/>
          <c:tx>
            <c:strRef>
              <c:f>'Liste '!$K$2</c:f>
              <c:strCache>
                <c:ptCount val="1"/>
                <c:pt idx="0">
                  <c:v>&lt; 1000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18-4B05-986E-239280FDBB1B}"/>
              </c:ext>
            </c:extLst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18-4B05-986E-239280FDBB1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18-4B05-986E-239280FDBB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'Liste '!$L$2:$M$2</c:f>
              <c:numCache>
                <c:formatCode>General</c:formatCode>
                <c:ptCount val="2"/>
                <c:pt idx="0">
                  <c:v>16</c:v>
                </c:pt>
                <c:pt idx="1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18-4B05-986E-239280FDBB1B}"/>
            </c:ext>
          </c:extLst>
        </c:ser>
        <c:ser>
          <c:idx val="1"/>
          <c:order val="1"/>
          <c:tx>
            <c:strRef>
              <c:f>'Liste '!$K$3</c:f>
              <c:strCache>
                <c:ptCount val="1"/>
                <c:pt idx="0">
                  <c:v>1000 -&gt; 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418-4B05-986E-239280FDBB1B}"/>
              </c:ext>
            </c:extLst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418-4B05-986E-239280FDBB1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18-4B05-986E-239280FDBB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'Liste '!$L$3:$M$3</c:f>
              <c:numCache>
                <c:formatCode>General</c:formatCode>
                <c:ptCount val="2"/>
                <c:pt idx="0">
                  <c:v>102</c:v>
                </c:pt>
                <c:pt idx="1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418-4B05-986E-239280FDBB1B}"/>
            </c:ext>
          </c:extLst>
        </c:ser>
        <c:ser>
          <c:idx val="2"/>
          <c:order val="2"/>
          <c:tx>
            <c:strRef>
              <c:f>'Liste '!$K$4</c:f>
              <c:strCache>
                <c:ptCount val="1"/>
                <c:pt idx="0">
                  <c:v>2000 - &gt; 3000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418-4B05-986E-239280FDBB1B}"/>
              </c:ext>
            </c:extLst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418-4B05-986E-239280FDBB1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418-4B05-986E-239280FDBB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'Liste '!$L$4:$M$4</c:f>
              <c:numCache>
                <c:formatCode>General</c:formatCode>
                <c:ptCount val="2"/>
                <c:pt idx="0">
                  <c:v>85</c:v>
                </c:pt>
                <c:pt idx="1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418-4B05-986E-239280FDBB1B}"/>
            </c:ext>
          </c:extLst>
        </c:ser>
        <c:ser>
          <c:idx val="3"/>
          <c:order val="3"/>
          <c:tx>
            <c:strRef>
              <c:f>'Liste '!$K$5</c:f>
              <c:strCache>
                <c:ptCount val="1"/>
                <c:pt idx="0">
                  <c:v>3000 - &gt; 4000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418-4B05-986E-239280FDBB1B}"/>
              </c:ext>
            </c:extLst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418-4B05-986E-239280FDBB1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418-4B05-986E-239280FDBB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'Liste '!$L$5:$M$5</c:f>
              <c:numCache>
                <c:formatCode>General</c:formatCode>
                <c:ptCount val="2"/>
                <c:pt idx="0">
                  <c:v>72</c:v>
                </c:pt>
                <c:pt idx="1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418-4B05-986E-239280FDBB1B}"/>
            </c:ext>
          </c:extLst>
        </c:ser>
        <c:ser>
          <c:idx val="4"/>
          <c:order val="4"/>
          <c:tx>
            <c:strRef>
              <c:f>'Liste '!$K$6</c:f>
              <c:strCache>
                <c:ptCount val="1"/>
                <c:pt idx="0">
                  <c:v>4000 -&gt; 5000</c:v>
                </c:pt>
              </c:strCache>
            </c:strRef>
          </c:tx>
          <c:spPr>
            <a:ln>
              <a:noFill/>
            </a:ln>
          </c:spPr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418-4B05-986E-239280FDBB1B}"/>
              </c:ext>
            </c:extLst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418-4B05-986E-239280FDBB1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418-4B05-986E-239280FDBB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'Liste '!$L$6:$M$6</c:f>
              <c:numCache>
                <c:formatCode>General</c:formatCode>
                <c:ptCount val="2"/>
                <c:pt idx="0">
                  <c:v>9</c:v>
                </c:pt>
                <c:pt idx="1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418-4B05-986E-239280FDB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2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Pyramide des âges </a:t>
            </a:r>
          </a:p>
        </c:rich>
      </c:tx>
      <c:layout>
        <c:manualLayout>
          <c:xMode val="edge"/>
          <c:yMode val="edge"/>
          <c:x val="0.29942344706911633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463648293963254"/>
          <c:y val="0.20763961796442112"/>
          <c:w val="0.82969685039370078"/>
          <c:h val="0.684960994459026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'Liste '!$L$10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'Liste '!$K$11:$K$15</c:f>
              <c:strCache>
                <c:ptCount val="5"/>
                <c:pt idx="0">
                  <c:v>20  -&gt; 30 </c:v>
                </c:pt>
                <c:pt idx="1">
                  <c:v>30  -&gt; 40</c:v>
                </c:pt>
                <c:pt idx="2">
                  <c:v>40  -&gt; 50</c:v>
                </c:pt>
                <c:pt idx="3">
                  <c:v>50  -&gt; 60</c:v>
                </c:pt>
                <c:pt idx="4">
                  <c:v> &gt; 60 </c:v>
                </c:pt>
              </c:strCache>
            </c:strRef>
          </c:cat>
          <c:val>
            <c:numRef>
              <c:f>'Liste '!$L$11:$L$15</c:f>
              <c:numCache>
                <c:formatCode>General</c:formatCode>
                <c:ptCount val="5"/>
                <c:pt idx="0">
                  <c:v>24</c:v>
                </c:pt>
                <c:pt idx="1">
                  <c:v>0</c:v>
                </c:pt>
                <c:pt idx="2">
                  <c:v>32</c:v>
                </c:pt>
                <c:pt idx="3">
                  <c:v>115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E-40BD-8CE1-348A6ABF2FA4}"/>
            </c:ext>
          </c:extLst>
        </c:ser>
        <c:ser>
          <c:idx val="1"/>
          <c:order val="1"/>
          <c:tx>
            <c:strRef>
              <c:f>'Liste '!$M$10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'Liste '!$K$11:$K$15</c:f>
              <c:strCache>
                <c:ptCount val="5"/>
                <c:pt idx="0">
                  <c:v>20  -&gt; 30 </c:v>
                </c:pt>
                <c:pt idx="1">
                  <c:v>30  -&gt; 40</c:v>
                </c:pt>
                <c:pt idx="2">
                  <c:v>40  -&gt; 50</c:v>
                </c:pt>
                <c:pt idx="3">
                  <c:v>50  -&gt; 60</c:v>
                </c:pt>
                <c:pt idx="4">
                  <c:v> &gt; 60 </c:v>
                </c:pt>
              </c:strCache>
            </c:strRef>
          </c:cat>
          <c:val>
            <c:numRef>
              <c:f>'Liste '!$M$11:$M$15</c:f>
              <c:numCache>
                <c:formatCode>General</c:formatCode>
                <c:ptCount val="5"/>
                <c:pt idx="0">
                  <c:v>-11</c:v>
                </c:pt>
                <c:pt idx="1">
                  <c:v>0</c:v>
                </c:pt>
                <c:pt idx="2">
                  <c:v>-20</c:v>
                </c:pt>
                <c:pt idx="3">
                  <c:v>-67</c:v>
                </c:pt>
                <c:pt idx="4">
                  <c:v>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DE-40BD-8CE1-348A6ABF2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392316928"/>
        <c:axId val="392318888"/>
      </c:barChart>
      <c:catAx>
        <c:axId val="392316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2318888"/>
        <c:crosses val="autoZero"/>
        <c:auto val="1"/>
        <c:lblAlgn val="ctr"/>
        <c:lblOffset val="100"/>
        <c:noMultiLvlLbl val="0"/>
      </c:catAx>
      <c:valAx>
        <c:axId val="39231888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;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231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7256977252843393"/>
          <c:y val="0.12951407115777194"/>
          <c:w val="0.25764348206474191"/>
          <c:h val="7.737920083302675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3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342900</xdr:colOff>
      <xdr:row>21</xdr:row>
      <xdr:rowOff>136565</xdr:rowOff>
    </xdr:from>
    <xdr:to>
      <xdr:col>17</xdr:col>
      <xdr:colOff>419100</xdr:colOff>
      <xdr:row>26</xdr:row>
      <xdr:rowOff>28089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9400" y="4118015"/>
          <a:ext cx="1600200" cy="1034524"/>
        </a:xfrm>
        <a:prstGeom prst="rect">
          <a:avLst/>
        </a:prstGeom>
      </xdr:spPr>
    </xdr:pic>
    <xdr:clientData/>
  </xdr:twoCellAnchor>
  <xdr:twoCellAnchor editAs="absolute">
    <xdr:from>
      <xdr:col>2</xdr:col>
      <xdr:colOff>43391</xdr:colOff>
      <xdr:row>1</xdr:row>
      <xdr:rowOff>95251</xdr:rowOff>
    </xdr:from>
    <xdr:to>
      <xdr:col>17</xdr:col>
      <xdr:colOff>301625</xdr:colOff>
      <xdr:row>4</xdr:row>
      <xdr:rowOff>180976</xdr:rowOff>
    </xdr:to>
    <xdr:sp macro="" textlink="">
      <xdr:nvSpPr>
        <xdr:cNvPr id="2" name="Rectangle à coins arrondi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77308" y="296334"/>
          <a:ext cx="11772900" cy="657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3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TABLEAU DE BORD</a:t>
          </a:r>
          <a:r>
            <a:rPr lang="fr-FR" sz="3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RESSOURCES HUMAINES</a:t>
          </a:r>
          <a:endParaRPr lang="fr-FR" sz="36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absolute">
    <xdr:from>
      <xdr:col>15</xdr:col>
      <xdr:colOff>556683</xdr:colOff>
      <xdr:row>6</xdr:row>
      <xdr:rowOff>238125</xdr:rowOff>
    </xdr:from>
    <xdr:to>
      <xdr:col>16</xdr:col>
      <xdr:colOff>709083</xdr:colOff>
      <xdr:row>11</xdr:row>
      <xdr:rowOff>147108</xdr:rowOff>
    </xdr:to>
    <xdr:sp macro="" textlink="'Liste '!F2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981266" y="1391708"/>
          <a:ext cx="914400" cy="914400"/>
        </a:xfrm>
        <a:prstGeom prst="ellips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EFCE3298-EBD6-428E-81A2-42542336FF67}" type="TxLink">
            <a:rPr lang="en-US" sz="2400" b="1" i="0" u="none" strike="noStrike">
              <a:solidFill>
                <a:srgbClr val="000000"/>
              </a:solidFill>
              <a:latin typeface="Calibri"/>
            </a:rPr>
            <a:pPr algn="ctr"/>
            <a:t>284</a:t>
          </a:fld>
          <a:endParaRPr lang="fr-FR" sz="2400"/>
        </a:p>
      </xdr:txBody>
    </xdr:sp>
    <xdr:clientData/>
  </xdr:twoCellAnchor>
  <xdr:twoCellAnchor editAs="absolute">
    <xdr:from>
      <xdr:col>15</xdr:col>
      <xdr:colOff>141817</xdr:colOff>
      <xdr:row>13</xdr:row>
      <xdr:rowOff>57149</xdr:rowOff>
    </xdr:from>
    <xdr:to>
      <xdr:col>17</xdr:col>
      <xdr:colOff>351367</xdr:colOff>
      <xdr:row>16</xdr:row>
      <xdr:rowOff>66674</xdr:rowOff>
    </xdr:to>
    <xdr:sp macro="" textlink="'Liste '!F5">
      <xdr:nvSpPr>
        <xdr:cNvPr id="4" name="Rectangle à coins arrondis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566400" y="2650066"/>
          <a:ext cx="1733550" cy="5810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03D87999-E2A3-4F5C-85B9-FFDEB5029C50}" type="TxLink">
            <a:rPr lang="en-US" sz="2800" b="1" i="0" u="none" strike="noStrike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gency FB" panose="020B0503020202020204" pitchFamily="34" charset="0"/>
            </a:rPr>
            <a:pPr algn="ctr"/>
            <a:t> 664 890 CHF </a:t>
          </a:fld>
          <a:endParaRPr lang="fr-FR" sz="54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twoCellAnchor>
  <xdr:twoCellAnchor editAs="absolute">
    <xdr:from>
      <xdr:col>15</xdr:col>
      <xdr:colOff>687917</xdr:colOff>
      <xdr:row>18</xdr:row>
      <xdr:rowOff>30692</xdr:rowOff>
    </xdr:from>
    <xdr:to>
      <xdr:col>16</xdr:col>
      <xdr:colOff>697442</xdr:colOff>
      <xdr:row>22</xdr:row>
      <xdr:rowOff>40217</xdr:rowOff>
    </xdr:to>
    <xdr:sp macro="" textlink="'Liste '!F8">
      <xdr:nvSpPr>
        <xdr:cNvPr id="5" name="Ellips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112500" y="3629025"/>
          <a:ext cx="771525" cy="771525"/>
        </a:xfrm>
        <a:prstGeom prst="ellipse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D96C294F-E252-459D-84EA-C72BAB4F9B01}" type="TxLink">
            <a:rPr lang="en-US" sz="2800" b="1" i="0" u="none" strike="noStrike">
              <a:solidFill>
                <a:srgbClr val="000000"/>
              </a:solidFill>
              <a:latin typeface="Agency FB" panose="020B0503020202020204" pitchFamily="34" charset="0"/>
            </a:rPr>
            <a:pPr algn="ctr"/>
            <a:t>11</a:t>
          </a:fld>
          <a:endParaRPr lang="fr-FR" sz="5400">
            <a:latin typeface="Agency FB" panose="020B0503020202020204" pitchFamily="34" charset="0"/>
          </a:endParaRPr>
        </a:p>
      </xdr:txBody>
    </xdr:sp>
    <xdr:clientData/>
  </xdr:twoCellAnchor>
  <xdr:twoCellAnchor>
    <xdr:from>
      <xdr:col>2</xdr:col>
      <xdr:colOff>0</xdr:colOff>
      <xdr:row>6</xdr:row>
      <xdr:rowOff>9524</xdr:rowOff>
    </xdr:from>
    <xdr:to>
      <xdr:col>8</xdr:col>
      <xdr:colOff>0</xdr:colOff>
      <xdr:row>19</xdr:row>
      <xdr:rowOff>190499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6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219075</xdr:colOff>
      <xdr:row>20</xdr:row>
      <xdr:rowOff>123825</xdr:rowOff>
    </xdr:from>
    <xdr:to>
      <xdr:col>7</xdr:col>
      <xdr:colOff>542925</xdr:colOff>
      <xdr:row>38</xdr:row>
      <xdr:rowOff>123825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752475</xdr:colOff>
      <xdr:row>20</xdr:row>
      <xdr:rowOff>180975</xdr:rowOff>
    </xdr:from>
    <xdr:to>
      <xdr:col>14</xdr:col>
      <xdr:colOff>752475</xdr:colOff>
      <xdr:row>34</xdr:row>
      <xdr:rowOff>19050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304800</xdr:colOff>
      <xdr:row>31</xdr:row>
      <xdr:rowOff>57150</xdr:rowOff>
    </xdr:from>
    <xdr:to>
      <xdr:col>7</xdr:col>
      <xdr:colOff>285750</xdr:colOff>
      <xdr:row>33</xdr:row>
      <xdr:rowOff>47625</xdr:rowOff>
    </xdr:to>
    <xdr:sp macro="" textlink="">
      <xdr:nvSpPr>
        <xdr:cNvPr id="10" name="Rectangle à coins arrondis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95300" y="6181725"/>
          <a:ext cx="3790950" cy="37147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Répartition</a:t>
          </a:r>
          <a:r>
            <a:rPr lang="fr-FR" sz="1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par Tranche de Salaire</a:t>
          </a:r>
          <a:endParaRPr lang="fr-FR" sz="16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15</xdr:col>
      <xdr:colOff>161287</xdr:colOff>
      <xdr:row>26</xdr:row>
      <xdr:rowOff>38101</xdr:rowOff>
    </xdr:from>
    <xdr:to>
      <xdr:col>17</xdr:col>
      <xdr:colOff>602691</xdr:colOff>
      <xdr:row>34</xdr:row>
      <xdr:rowOff>47626</xdr:rowOff>
    </xdr:to>
    <xdr:grpSp>
      <xdr:nvGrpSpPr>
        <xdr:cNvPr id="16" name="Group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/>
      </xdr:nvGrpSpPr>
      <xdr:grpSpPr>
        <a:xfrm>
          <a:off x="11076231" y="5223934"/>
          <a:ext cx="2035960" cy="1526470"/>
          <a:chOff x="4636924" y="23219833"/>
          <a:chExt cx="4062060" cy="3185584"/>
        </a:xfrm>
      </xdr:grpSpPr>
      <xdr:sp macro="" textlink="">
        <xdr:nvSpPr>
          <xdr:cNvPr id="20" name="Rectangle à coins arrondis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4815417" y="23219833"/>
            <a:ext cx="3799416" cy="3185584"/>
          </a:xfrm>
          <a:prstGeom prst="round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fr-FR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  <xdr:pic>
        <xdr:nvPicPr>
          <xdr:cNvPr id="22" name="Female Icon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534483" y="23746323"/>
            <a:ext cx="953735" cy="2267999"/>
          </a:xfrm>
          <a:prstGeom prst="rect">
            <a:avLst/>
          </a:prstGeom>
          <a:effectLst>
            <a:glow rad="101600">
              <a:schemeClr val="bg1"/>
            </a:glow>
          </a:effectLst>
        </xdr:spPr>
      </xdr:pic>
      <xdr:pic>
        <xdr:nvPicPr>
          <xdr:cNvPr id="23" name="Male Icon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83829" y="23748300"/>
            <a:ext cx="761175" cy="2267999"/>
          </a:xfrm>
          <a:prstGeom prst="rect">
            <a:avLst/>
          </a:prstGeom>
          <a:effectLst>
            <a:glow rad="101600">
              <a:schemeClr val="bg1"/>
            </a:glow>
          </a:effectLst>
        </xdr:spPr>
      </xdr:pic>
      <xdr:sp macro="" textlink="'Liste '!M17">
        <xdr:nvSpPr>
          <xdr:cNvPr id="26" name="ZoneTexte 2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 txBox="1"/>
        </xdr:nvSpPr>
        <xdr:spPr bwMode="auto">
          <a:xfrm>
            <a:off x="7481902" y="25280803"/>
            <a:ext cx="1217082" cy="5291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156CE324-F965-4B1C-A450-CE0E8F2ED407}" type="TxLink">
              <a:rPr lang="en-US" sz="1100" b="1" i="0" u="none" strike="noStrike" cap="none" spc="0">
                <a:ln w="0"/>
                <a:solidFill>
                  <a:srgbClr val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Calibri"/>
                <a:ea typeface="+mn-ea"/>
                <a:cs typeface="Arial"/>
              </a:rPr>
              <a:pPr marL="0" indent="0" algn="ctr"/>
              <a:t>103</a:t>
            </a:fld>
            <a:endParaRPr lang="fr-FR" sz="2800" b="1" i="0" u="none" strike="noStrike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/>
              <a:ea typeface="+mn-ea"/>
              <a:cs typeface="Arial"/>
            </a:endParaRPr>
          </a:p>
        </xdr:txBody>
      </xdr:sp>
      <xdr:sp macro="" textlink="'Liste '!L17">
        <xdr:nvSpPr>
          <xdr:cNvPr id="27" name="ZoneTexte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 txBox="1"/>
        </xdr:nvSpPr>
        <xdr:spPr bwMode="auto">
          <a:xfrm>
            <a:off x="4636924" y="25284681"/>
            <a:ext cx="1217080" cy="5291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E9FFE4AE-E5E8-4FD1-A989-4B2D951922D5}" type="TxLink">
              <a:rPr lang="en-US" sz="1100" b="1" i="0" u="none" strike="noStrike" cap="none" spc="0">
                <a:ln w="0"/>
                <a:solidFill>
                  <a:srgbClr val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Calibri"/>
                <a:cs typeface="Arial"/>
              </a:rPr>
              <a:pPr algn="ctr"/>
              <a:t>181</a:t>
            </a:fld>
            <a:endParaRPr lang="fr-FR" sz="1600" b="1" i="0" u="none" strike="noStrike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"/>
              <a:cs typeface="Arial" pitchFamily="34" charset="0"/>
            </a:endParaRP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aseRH" displayName="BaseRH" ref="A1:L285" totalsRowShown="0" headerRowDxfId="19" headerRowBorderDxfId="18" tableBorderDxfId="17">
  <autoFilter ref="A1:L285" xr:uid="{00000000-0009-0000-0100-000001000000}"/>
  <tableColumns count="12">
    <tableColumn id="1" xr3:uid="{00000000-0010-0000-0000-000001000000}" name="MATRICULE" dataDxfId="16"/>
    <tableColumn id="2" xr3:uid="{00000000-0010-0000-0000-000002000000}" name="NOM" dataDxfId="15"/>
    <tableColumn id="3" xr3:uid="{00000000-0010-0000-0000-000003000000}" name="PRENOM" dataDxfId="14"/>
    <tableColumn id="4" xr3:uid="{00000000-0010-0000-0000-000004000000}" name="SEXE" dataDxfId="13"/>
    <tableColumn id="5" xr3:uid="{00000000-0010-0000-0000-000005000000}" name="DATE NAISSANCE" dataDxfId="12"/>
    <tableColumn id="6" xr3:uid="{00000000-0010-0000-0000-000006000000}" name="AGE" dataDxfId="11">
      <calculatedColumnFormula>DATEDIF(E2,TODAY(),"y")</calculatedColumnFormula>
    </tableColumn>
    <tableColumn id="7" xr3:uid="{00000000-0010-0000-0000-000007000000}" name="DATE EMBAUCHE" dataDxfId="10"/>
    <tableColumn id="8" xr3:uid="{00000000-0010-0000-0000-000008000000}" name="ANCIENNETE" dataDxfId="9">
      <calculatedColumnFormula>DATEDIF(G2,TODAY(),"y")</calculatedColumnFormula>
    </tableColumn>
    <tableColumn id="9" xr3:uid="{00000000-0010-0000-0000-000009000000}" name="ECHELON" dataDxfId="8"/>
    <tableColumn id="10" xr3:uid="{00000000-0010-0000-0000-00000A000000}" name="STATUT" dataDxfId="7">
      <calculatedColumnFormula>IF(I2&gt;=8,"cadre","agent")</calculatedColumnFormula>
    </tableColumn>
    <tableColumn id="11" xr3:uid="{00000000-0010-0000-0000-00000B000000}" name="SERVICE" dataDxfId="6"/>
    <tableColumn id="12" xr3:uid="{00000000-0010-0000-0000-00000C000000}" name="SALAIRE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Departement" displayName="TDepartement" ref="A1:A12" totalsRowShown="0" headerRowDxfId="4" dataDxfId="2" headerRowBorderDxfId="3" tableBorderDxfId="1">
  <autoFilter ref="A1:A12" xr:uid="{00000000-0009-0000-0100-000002000000}"/>
  <tableColumns count="1">
    <tableColumn id="1" xr3:uid="{00000000-0010-0000-0100-000001000000}" name="SERVIC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5"/>
  <sheetViews>
    <sheetView topLeftCell="A269" workbookViewId="0">
      <selection activeCell="L1" sqref="L1:L1048576"/>
    </sheetView>
  </sheetViews>
  <sheetFormatPr baseColWidth="10" defaultColWidth="11" defaultRowHeight="14.5" x14ac:dyDescent="0.35"/>
  <cols>
    <col min="1" max="1" width="12.453125" style="14" customWidth="1"/>
    <col min="2" max="2" width="15" style="15" bestFit="1" customWidth="1"/>
    <col min="3" max="3" width="12.81640625" style="15" bestFit="1" customWidth="1"/>
    <col min="4" max="4" width="7.26953125" customWidth="1"/>
    <col min="5" max="5" width="17.1796875" customWidth="1"/>
    <col min="6" max="6" width="9.54296875" style="16" bestFit="1" customWidth="1"/>
    <col min="7" max="7" width="17" customWidth="1"/>
    <col min="8" max="8" width="13.453125" style="16" customWidth="1"/>
    <col min="9" max="9" width="10.7265625" customWidth="1"/>
    <col min="10" max="10" width="9.453125" customWidth="1"/>
    <col min="11" max="11" width="20.7265625" bestFit="1" customWidth="1"/>
    <col min="12" max="12" width="13.26953125" style="41" bestFit="1" customWidth="1"/>
  </cols>
  <sheetData>
    <row r="1" spans="1:12" s="2" customFormat="1" ht="22.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8" t="s">
        <v>11</v>
      </c>
    </row>
    <row r="2" spans="1:12" x14ac:dyDescent="0.35">
      <c r="A2" s="3">
        <v>1</v>
      </c>
      <c r="B2" s="4" t="s">
        <v>12</v>
      </c>
      <c r="C2" s="4" t="s">
        <v>13</v>
      </c>
      <c r="D2" s="5" t="s">
        <v>14</v>
      </c>
      <c r="E2" s="6">
        <v>24579</v>
      </c>
      <c r="F2" s="7">
        <f ca="1">DATEDIF(E2,TODAY(),"y")</f>
        <v>57</v>
      </c>
      <c r="G2" s="6">
        <v>27274</v>
      </c>
      <c r="H2" s="7">
        <f ca="1">DATEDIF(G2,TODAY(),"y")</f>
        <v>50</v>
      </c>
      <c r="I2" s="8">
        <v>2</v>
      </c>
      <c r="J2" s="9" t="str">
        <f>IF(I2&gt;=8,"cadre","agent")</f>
        <v>agent</v>
      </c>
      <c r="K2" s="10" t="s">
        <v>15</v>
      </c>
      <c r="L2" s="39">
        <v>1200</v>
      </c>
    </row>
    <row r="3" spans="1:12" x14ac:dyDescent="0.35">
      <c r="A3" s="3">
        <v>2</v>
      </c>
      <c r="B3" s="11" t="s">
        <v>16</v>
      </c>
      <c r="C3" s="11" t="s">
        <v>17</v>
      </c>
      <c r="D3" s="9" t="s">
        <v>14</v>
      </c>
      <c r="E3" s="12">
        <v>24801</v>
      </c>
      <c r="F3" s="7">
        <f t="shared" ref="F3:F66" ca="1" si="0">DATEDIF(E3,TODAY(),"y")</f>
        <v>57</v>
      </c>
      <c r="G3" s="6">
        <v>27496</v>
      </c>
      <c r="H3" s="7">
        <f t="shared" ref="H3:H66" ca="1" si="1">DATEDIF(G3,TODAY(),"y")</f>
        <v>49</v>
      </c>
      <c r="I3" s="8">
        <v>2</v>
      </c>
      <c r="J3" s="9" t="str">
        <f t="shared" ref="J3:J66" si="2">IF(I3&gt;=8,"cadre","agent")</f>
        <v>agent</v>
      </c>
      <c r="K3" s="10" t="s">
        <v>15</v>
      </c>
      <c r="L3" s="39">
        <v>1800</v>
      </c>
    </row>
    <row r="4" spans="1:12" x14ac:dyDescent="0.35">
      <c r="A4" s="3">
        <v>3</v>
      </c>
      <c r="B4" s="11" t="s">
        <v>18</v>
      </c>
      <c r="C4" s="11" t="s">
        <v>19</v>
      </c>
      <c r="D4" s="9" t="s">
        <v>14</v>
      </c>
      <c r="E4" s="12">
        <v>24859</v>
      </c>
      <c r="F4" s="7">
        <f t="shared" ca="1" si="0"/>
        <v>57</v>
      </c>
      <c r="G4" s="6">
        <v>27554</v>
      </c>
      <c r="H4" s="7">
        <f t="shared" ca="1" si="1"/>
        <v>49</v>
      </c>
      <c r="I4" s="8">
        <v>4</v>
      </c>
      <c r="J4" s="9" t="str">
        <f t="shared" si="2"/>
        <v>agent</v>
      </c>
      <c r="K4" s="10" t="s">
        <v>20</v>
      </c>
      <c r="L4" s="39">
        <v>2600</v>
      </c>
    </row>
    <row r="5" spans="1:12" x14ac:dyDescent="0.35">
      <c r="A5" s="3">
        <v>4</v>
      </c>
      <c r="B5" s="11" t="s">
        <v>21</v>
      </c>
      <c r="C5" s="11" t="s">
        <v>22</v>
      </c>
      <c r="D5" s="9" t="s">
        <v>23</v>
      </c>
      <c r="E5" s="12">
        <v>24929</v>
      </c>
      <c r="F5" s="7">
        <f t="shared" ca="1" si="0"/>
        <v>56</v>
      </c>
      <c r="G5" s="6">
        <v>27624</v>
      </c>
      <c r="H5" s="7">
        <f t="shared" ca="1" si="1"/>
        <v>49</v>
      </c>
      <c r="I5" s="8">
        <v>7</v>
      </c>
      <c r="J5" s="9" t="str">
        <f t="shared" si="2"/>
        <v>agent</v>
      </c>
      <c r="K5" s="10" t="s">
        <v>15</v>
      </c>
      <c r="L5" s="39">
        <v>3400</v>
      </c>
    </row>
    <row r="6" spans="1:12" x14ac:dyDescent="0.35">
      <c r="A6" s="3">
        <v>5</v>
      </c>
      <c r="B6" s="11" t="s">
        <v>24</v>
      </c>
      <c r="C6" s="11" t="s">
        <v>25</v>
      </c>
      <c r="D6" s="9" t="s">
        <v>23</v>
      </c>
      <c r="E6" s="12">
        <v>24990</v>
      </c>
      <c r="F6" s="7">
        <f t="shared" ca="1" si="0"/>
        <v>56</v>
      </c>
      <c r="G6" s="6">
        <v>27684</v>
      </c>
      <c r="H6" s="7">
        <f t="shared" ca="1" si="1"/>
        <v>49</v>
      </c>
      <c r="I6" s="8">
        <v>2</v>
      </c>
      <c r="J6" s="9" t="str">
        <f t="shared" si="2"/>
        <v>agent</v>
      </c>
      <c r="K6" s="10" t="s">
        <v>15</v>
      </c>
      <c r="L6" s="39">
        <v>1700</v>
      </c>
    </row>
    <row r="7" spans="1:12" x14ac:dyDescent="0.35">
      <c r="A7" s="3">
        <v>6</v>
      </c>
      <c r="B7" s="11" t="s">
        <v>26</v>
      </c>
      <c r="C7" s="11" t="s">
        <v>27</v>
      </c>
      <c r="D7" s="9" t="s">
        <v>14</v>
      </c>
      <c r="E7" s="12">
        <v>25074</v>
      </c>
      <c r="F7" s="7">
        <f t="shared" ca="1" si="0"/>
        <v>56</v>
      </c>
      <c r="G7" s="6">
        <v>27769</v>
      </c>
      <c r="H7" s="7">
        <f t="shared" ca="1" si="1"/>
        <v>49</v>
      </c>
      <c r="I7" s="8">
        <v>4</v>
      </c>
      <c r="J7" s="9" t="str">
        <f t="shared" si="2"/>
        <v>agent</v>
      </c>
      <c r="K7" s="10" t="s">
        <v>28</v>
      </c>
      <c r="L7" s="39">
        <v>2400</v>
      </c>
    </row>
    <row r="8" spans="1:12" x14ac:dyDescent="0.35">
      <c r="A8" s="3">
        <v>7</v>
      </c>
      <c r="B8" s="11" t="s">
        <v>29</v>
      </c>
      <c r="C8" s="11" t="s">
        <v>30</v>
      </c>
      <c r="D8" s="9" t="s">
        <v>14</v>
      </c>
      <c r="E8" s="12">
        <v>25111</v>
      </c>
      <c r="F8" s="7">
        <f t="shared" ca="1" si="0"/>
        <v>56</v>
      </c>
      <c r="G8" s="6">
        <v>27806</v>
      </c>
      <c r="H8" s="7">
        <f t="shared" ca="1" si="1"/>
        <v>48</v>
      </c>
      <c r="I8" s="8">
        <v>2</v>
      </c>
      <c r="J8" s="9" t="str">
        <f t="shared" si="2"/>
        <v>agent</v>
      </c>
      <c r="K8" s="10" t="s">
        <v>31</v>
      </c>
      <c r="L8" s="39">
        <v>1900</v>
      </c>
    </row>
    <row r="9" spans="1:12" x14ac:dyDescent="0.35">
      <c r="A9" s="3">
        <v>8</v>
      </c>
      <c r="B9" s="11" t="s">
        <v>32</v>
      </c>
      <c r="C9" s="11" t="s">
        <v>33</v>
      </c>
      <c r="D9" s="9" t="s">
        <v>23</v>
      </c>
      <c r="E9" s="12">
        <v>25204</v>
      </c>
      <c r="F9" s="7">
        <f t="shared" ca="1" si="0"/>
        <v>56</v>
      </c>
      <c r="G9" s="6">
        <v>27899</v>
      </c>
      <c r="H9" s="7">
        <f t="shared" ca="1" si="1"/>
        <v>48</v>
      </c>
      <c r="I9" s="8">
        <v>8</v>
      </c>
      <c r="J9" s="9" t="str">
        <f t="shared" si="2"/>
        <v>cadre</v>
      </c>
      <c r="K9" s="10" t="s">
        <v>34</v>
      </c>
      <c r="L9" s="39">
        <v>4000</v>
      </c>
    </row>
    <row r="10" spans="1:12" x14ac:dyDescent="0.35">
      <c r="A10" s="3">
        <v>9</v>
      </c>
      <c r="B10" s="11" t="s">
        <v>35</v>
      </c>
      <c r="C10" s="11" t="s">
        <v>36</v>
      </c>
      <c r="D10" s="9" t="s">
        <v>23</v>
      </c>
      <c r="E10" s="12">
        <v>25263</v>
      </c>
      <c r="F10" s="7">
        <f t="shared" ca="1" si="0"/>
        <v>55</v>
      </c>
      <c r="G10" s="6">
        <v>27958</v>
      </c>
      <c r="H10" s="7">
        <f t="shared" ca="1" si="1"/>
        <v>48</v>
      </c>
      <c r="I10" s="8">
        <v>2</v>
      </c>
      <c r="J10" s="9" t="str">
        <f t="shared" si="2"/>
        <v>agent</v>
      </c>
      <c r="K10" s="10" t="s">
        <v>15</v>
      </c>
      <c r="L10" s="39">
        <v>1200</v>
      </c>
    </row>
    <row r="11" spans="1:12" x14ac:dyDescent="0.35">
      <c r="A11" s="3">
        <v>10</v>
      </c>
      <c r="B11" s="11" t="s">
        <v>37</v>
      </c>
      <c r="C11" s="11" t="s">
        <v>38</v>
      </c>
      <c r="D11" s="9" t="s">
        <v>14</v>
      </c>
      <c r="E11" s="12">
        <v>25290</v>
      </c>
      <c r="F11" s="7">
        <f t="shared" ca="1" si="0"/>
        <v>55</v>
      </c>
      <c r="G11" s="6">
        <v>27985</v>
      </c>
      <c r="H11" s="7">
        <f t="shared" ca="1" si="1"/>
        <v>48</v>
      </c>
      <c r="I11" s="8">
        <v>2</v>
      </c>
      <c r="J11" s="9" t="str">
        <f t="shared" si="2"/>
        <v>agent</v>
      </c>
      <c r="K11" s="10" t="s">
        <v>39</v>
      </c>
      <c r="L11" s="39">
        <v>1200</v>
      </c>
    </row>
    <row r="12" spans="1:12" x14ac:dyDescent="0.35">
      <c r="A12" s="3">
        <v>11</v>
      </c>
      <c r="B12" s="11" t="s">
        <v>40</v>
      </c>
      <c r="C12" s="11" t="s">
        <v>41</v>
      </c>
      <c r="D12" s="9" t="s">
        <v>14</v>
      </c>
      <c r="E12" s="12">
        <v>25335</v>
      </c>
      <c r="F12" s="7">
        <f t="shared" ca="1" si="0"/>
        <v>55</v>
      </c>
      <c r="G12" s="6">
        <v>28030</v>
      </c>
      <c r="H12" s="7">
        <f t="shared" ca="1" si="1"/>
        <v>48</v>
      </c>
      <c r="I12" s="8">
        <v>3</v>
      </c>
      <c r="J12" s="9" t="str">
        <f t="shared" si="2"/>
        <v>agent</v>
      </c>
      <c r="K12" s="10" t="s">
        <v>42</v>
      </c>
      <c r="L12" s="39">
        <v>2200</v>
      </c>
    </row>
    <row r="13" spans="1:12" x14ac:dyDescent="0.35">
      <c r="A13" s="3">
        <v>12</v>
      </c>
      <c r="B13" s="11" t="s">
        <v>43</v>
      </c>
      <c r="C13" s="11" t="s">
        <v>44</v>
      </c>
      <c r="D13" s="9" t="s">
        <v>23</v>
      </c>
      <c r="E13" s="12">
        <v>25349</v>
      </c>
      <c r="F13" s="7">
        <f t="shared" ca="1" si="0"/>
        <v>55</v>
      </c>
      <c r="G13" s="6">
        <v>28044</v>
      </c>
      <c r="H13" s="7">
        <f t="shared" ca="1" si="1"/>
        <v>48</v>
      </c>
      <c r="I13" s="8">
        <v>7</v>
      </c>
      <c r="J13" s="9" t="str">
        <f t="shared" si="2"/>
        <v>agent</v>
      </c>
      <c r="K13" s="10" t="s">
        <v>15</v>
      </c>
      <c r="L13" s="39">
        <v>3600</v>
      </c>
    </row>
    <row r="14" spans="1:12" x14ac:dyDescent="0.35">
      <c r="A14" s="3">
        <v>13</v>
      </c>
      <c r="B14" s="11" t="s">
        <v>45</v>
      </c>
      <c r="C14" s="11" t="s">
        <v>46</v>
      </c>
      <c r="D14" s="9" t="s">
        <v>14</v>
      </c>
      <c r="E14" s="12">
        <v>25350</v>
      </c>
      <c r="F14" s="7">
        <f t="shared" ca="1" si="0"/>
        <v>55</v>
      </c>
      <c r="G14" s="6">
        <v>28045</v>
      </c>
      <c r="H14" s="7">
        <f t="shared" ca="1" si="1"/>
        <v>48</v>
      </c>
      <c r="I14" s="8">
        <v>7</v>
      </c>
      <c r="J14" s="9" t="str">
        <f t="shared" si="2"/>
        <v>agent</v>
      </c>
      <c r="K14" s="10" t="s">
        <v>42</v>
      </c>
      <c r="L14" s="39">
        <v>3500</v>
      </c>
    </row>
    <row r="15" spans="1:12" x14ac:dyDescent="0.35">
      <c r="A15" s="3">
        <v>14</v>
      </c>
      <c r="B15" s="11" t="s">
        <v>47</v>
      </c>
      <c r="C15" s="11" t="s">
        <v>48</v>
      </c>
      <c r="D15" s="9" t="s">
        <v>14</v>
      </c>
      <c r="E15" s="12">
        <v>25400</v>
      </c>
      <c r="F15" s="7">
        <f t="shared" ca="1" si="0"/>
        <v>55</v>
      </c>
      <c r="G15" s="6">
        <v>28095</v>
      </c>
      <c r="H15" s="7">
        <f t="shared" ca="1" si="1"/>
        <v>48</v>
      </c>
      <c r="I15" s="8">
        <v>5</v>
      </c>
      <c r="J15" s="9" t="str">
        <f t="shared" si="2"/>
        <v>agent</v>
      </c>
      <c r="K15" s="10" t="s">
        <v>15</v>
      </c>
      <c r="L15" s="39">
        <v>2900</v>
      </c>
    </row>
    <row r="16" spans="1:12" x14ac:dyDescent="0.35">
      <c r="A16" s="3">
        <v>15</v>
      </c>
      <c r="B16" s="11" t="s">
        <v>49</v>
      </c>
      <c r="C16" s="11" t="s">
        <v>50</v>
      </c>
      <c r="D16" s="9" t="s">
        <v>14</v>
      </c>
      <c r="E16" s="12">
        <v>25476</v>
      </c>
      <c r="F16" s="7">
        <f t="shared" ca="1" si="0"/>
        <v>55</v>
      </c>
      <c r="G16" s="6">
        <v>28171</v>
      </c>
      <c r="H16" s="7">
        <f t="shared" ca="1" si="1"/>
        <v>47</v>
      </c>
      <c r="I16" s="8">
        <v>2</v>
      </c>
      <c r="J16" s="9" t="str">
        <f t="shared" si="2"/>
        <v>agent</v>
      </c>
      <c r="K16" s="10" t="s">
        <v>15</v>
      </c>
      <c r="L16" s="39">
        <v>1700</v>
      </c>
    </row>
    <row r="17" spans="1:12" x14ac:dyDescent="0.35">
      <c r="A17" s="3">
        <v>16</v>
      </c>
      <c r="B17" s="11" t="s">
        <v>51</v>
      </c>
      <c r="C17" s="11" t="s">
        <v>52</v>
      </c>
      <c r="D17" s="9" t="s">
        <v>14</v>
      </c>
      <c r="E17" s="12">
        <v>25482</v>
      </c>
      <c r="F17" s="7">
        <f t="shared" ca="1" si="0"/>
        <v>55</v>
      </c>
      <c r="G17" s="6">
        <v>28177</v>
      </c>
      <c r="H17" s="7">
        <f t="shared" ca="1" si="1"/>
        <v>47</v>
      </c>
      <c r="I17" s="8">
        <v>2</v>
      </c>
      <c r="J17" s="9" t="str">
        <f t="shared" si="2"/>
        <v>agent</v>
      </c>
      <c r="K17" s="10" t="s">
        <v>15</v>
      </c>
      <c r="L17" s="39">
        <v>1900</v>
      </c>
    </row>
    <row r="18" spans="1:12" x14ac:dyDescent="0.35">
      <c r="A18" s="3">
        <v>17</v>
      </c>
      <c r="B18" s="11" t="s">
        <v>53</v>
      </c>
      <c r="C18" s="11" t="s">
        <v>54</v>
      </c>
      <c r="D18" s="9" t="s">
        <v>14</v>
      </c>
      <c r="E18" s="12">
        <v>25488</v>
      </c>
      <c r="F18" s="7">
        <f t="shared" ca="1" si="0"/>
        <v>55</v>
      </c>
      <c r="G18" s="6">
        <v>28184</v>
      </c>
      <c r="H18" s="7">
        <f t="shared" ca="1" si="1"/>
        <v>47</v>
      </c>
      <c r="I18" s="8">
        <v>5</v>
      </c>
      <c r="J18" s="9" t="str">
        <f t="shared" si="2"/>
        <v>agent</v>
      </c>
      <c r="K18" s="10" t="s">
        <v>15</v>
      </c>
      <c r="L18" s="39">
        <v>2900</v>
      </c>
    </row>
    <row r="19" spans="1:12" x14ac:dyDescent="0.35">
      <c r="A19" s="3">
        <v>18</v>
      </c>
      <c r="B19" s="11" t="s">
        <v>55</v>
      </c>
      <c r="C19" s="11" t="s">
        <v>56</v>
      </c>
      <c r="D19" s="9" t="s">
        <v>14</v>
      </c>
      <c r="E19" s="12">
        <v>25497</v>
      </c>
      <c r="F19" s="7">
        <f t="shared" ca="1" si="0"/>
        <v>55</v>
      </c>
      <c r="G19" s="6">
        <v>28192</v>
      </c>
      <c r="H19" s="7">
        <f t="shared" ca="1" si="1"/>
        <v>47</v>
      </c>
      <c r="I19" s="8">
        <v>2</v>
      </c>
      <c r="J19" s="9" t="str">
        <f t="shared" si="2"/>
        <v>agent</v>
      </c>
      <c r="K19" s="10" t="s">
        <v>39</v>
      </c>
      <c r="L19" s="39">
        <v>1900</v>
      </c>
    </row>
    <row r="20" spans="1:12" x14ac:dyDescent="0.35">
      <c r="A20" s="3">
        <v>19</v>
      </c>
      <c r="B20" s="11" t="s">
        <v>57</v>
      </c>
      <c r="C20" s="11" t="s">
        <v>58</v>
      </c>
      <c r="D20" s="9" t="s">
        <v>23</v>
      </c>
      <c r="E20" s="12">
        <v>25523</v>
      </c>
      <c r="F20" s="7">
        <f t="shared" ca="1" si="0"/>
        <v>55</v>
      </c>
      <c r="G20" s="6">
        <v>28219</v>
      </c>
      <c r="H20" s="7">
        <f t="shared" ca="1" si="1"/>
        <v>47</v>
      </c>
      <c r="I20" s="8">
        <v>4</v>
      </c>
      <c r="J20" s="9" t="str">
        <f t="shared" si="2"/>
        <v>agent</v>
      </c>
      <c r="K20" s="10" t="s">
        <v>39</v>
      </c>
      <c r="L20" s="39">
        <v>2800</v>
      </c>
    </row>
    <row r="21" spans="1:12" x14ac:dyDescent="0.35">
      <c r="A21" s="3">
        <v>20</v>
      </c>
      <c r="B21" s="11" t="s">
        <v>59</v>
      </c>
      <c r="C21" s="11" t="s">
        <v>60</v>
      </c>
      <c r="D21" s="9" t="s">
        <v>14</v>
      </c>
      <c r="E21" s="12">
        <v>25531</v>
      </c>
      <c r="F21" s="7">
        <f t="shared" ca="1" si="0"/>
        <v>55</v>
      </c>
      <c r="G21" s="6">
        <v>28226</v>
      </c>
      <c r="H21" s="7">
        <f t="shared" ca="1" si="1"/>
        <v>47</v>
      </c>
      <c r="I21" s="8">
        <v>5</v>
      </c>
      <c r="J21" s="9" t="str">
        <f t="shared" si="2"/>
        <v>agent</v>
      </c>
      <c r="K21" s="10" t="s">
        <v>15</v>
      </c>
      <c r="L21" s="39">
        <v>2900</v>
      </c>
    </row>
    <row r="22" spans="1:12" x14ac:dyDescent="0.35">
      <c r="A22" s="3">
        <v>21</v>
      </c>
      <c r="B22" s="11" t="s">
        <v>61</v>
      </c>
      <c r="C22" s="11" t="s">
        <v>62</v>
      </c>
      <c r="D22" s="9" t="s">
        <v>14</v>
      </c>
      <c r="E22" s="12">
        <v>25536</v>
      </c>
      <c r="F22" s="7">
        <f t="shared" ca="1" si="0"/>
        <v>55</v>
      </c>
      <c r="G22" s="6">
        <v>28233</v>
      </c>
      <c r="H22" s="7">
        <f t="shared" ca="1" si="1"/>
        <v>47</v>
      </c>
      <c r="I22" s="8">
        <v>2</v>
      </c>
      <c r="J22" s="9" t="str">
        <f t="shared" si="2"/>
        <v>agent</v>
      </c>
      <c r="K22" s="10" t="s">
        <v>39</v>
      </c>
      <c r="L22" s="39">
        <v>1235</v>
      </c>
    </row>
    <row r="23" spans="1:12" x14ac:dyDescent="0.35">
      <c r="A23" s="3">
        <v>22</v>
      </c>
      <c r="B23" s="11" t="s">
        <v>63</v>
      </c>
      <c r="C23" s="11" t="s">
        <v>64</v>
      </c>
      <c r="D23" s="9" t="s">
        <v>14</v>
      </c>
      <c r="E23" s="12">
        <v>25590</v>
      </c>
      <c r="F23" s="7">
        <f t="shared" ca="1" si="0"/>
        <v>55</v>
      </c>
      <c r="G23" s="6">
        <v>28285</v>
      </c>
      <c r="H23" s="7">
        <f t="shared" ca="1" si="1"/>
        <v>47</v>
      </c>
      <c r="I23" s="8">
        <v>3</v>
      </c>
      <c r="J23" s="9" t="str">
        <f t="shared" si="2"/>
        <v>agent</v>
      </c>
      <c r="K23" s="10" t="s">
        <v>15</v>
      </c>
      <c r="L23" s="39">
        <v>2200</v>
      </c>
    </row>
    <row r="24" spans="1:12" x14ac:dyDescent="0.35">
      <c r="A24" s="3">
        <v>23</v>
      </c>
      <c r="B24" s="11" t="s">
        <v>65</v>
      </c>
      <c r="C24" s="11" t="s">
        <v>66</v>
      </c>
      <c r="D24" s="9" t="s">
        <v>14</v>
      </c>
      <c r="E24" s="12">
        <v>25633</v>
      </c>
      <c r="F24" s="7">
        <f t="shared" ca="1" si="0"/>
        <v>54</v>
      </c>
      <c r="G24" s="6">
        <v>28328</v>
      </c>
      <c r="H24" s="7">
        <f t="shared" ca="1" si="1"/>
        <v>47</v>
      </c>
      <c r="I24" s="8">
        <v>2</v>
      </c>
      <c r="J24" s="9" t="str">
        <f t="shared" si="2"/>
        <v>agent</v>
      </c>
      <c r="K24" s="10" t="s">
        <v>31</v>
      </c>
      <c r="L24" s="39">
        <v>1400</v>
      </c>
    </row>
    <row r="25" spans="1:12" x14ac:dyDescent="0.35">
      <c r="A25" s="3">
        <v>24</v>
      </c>
      <c r="B25" s="11" t="s">
        <v>67</v>
      </c>
      <c r="C25" s="11" t="s">
        <v>50</v>
      </c>
      <c r="D25" s="9" t="s">
        <v>14</v>
      </c>
      <c r="E25" s="12">
        <v>25658</v>
      </c>
      <c r="F25" s="7">
        <f t="shared" ca="1" si="0"/>
        <v>54</v>
      </c>
      <c r="G25" s="6">
        <v>28353</v>
      </c>
      <c r="H25" s="7">
        <f t="shared" ca="1" si="1"/>
        <v>47</v>
      </c>
      <c r="I25" s="8">
        <v>2</v>
      </c>
      <c r="J25" s="9" t="str">
        <f t="shared" si="2"/>
        <v>agent</v>
      </c>
      <c r="K25" s="10" t="s">
        <v>15</v>
      </c>
      <c r="L25" s="39">
        <v>1700</v>
      </c>
    </row>
    <row r="26" spans="1:12" x14ac:dyDescent="0.35">
      <c r="A26" s="3">
        <v>25</v>
      </c>
      <c r="B26" s="11" t="s">
        <v>68</v>
      </c>
      <c r="C26" s="11" t="s">
        <v>30</v>
      </c>
      <c r="D26" s="9" t="s">
        <v>14</v>
      </c>
      <c r="E26" s="12">
        <v>25691</v>
      </c>
      <c r="F26" s="7">
        <f t="shared" ca="1" si="0"/>
        <v>54</v>
      </c>
      <c r="G26" s="6">
        <v>28387</v>
      </c>
      <c r="H26" s="7">
        <f t="shared" ca="1" si="1"/>
        <v>47</v>
      </c>
      <c r="I26" s="8">
        <v>2</v>
      </c>
      <c r="J26" s="9" t="str">
        <f t="shared" si="2"/>
        <v>agent</v>
      </c>
      <c r="K26" s="10" t="s">
        <v>31</v>
      </c>
      <c r="L26" s="39">
        <v>1200</v>
      </c>
    </row>
    <row r="27" spans="1:12" x14ac:dyDescent="0.35">
      <c r="A27" s="3">
        <v>26</v>
      </c>
      <c r="B27" s="11" t="s">
        <v>69</v>
      </c>
      <c r="C27" s="11" t="s">
        <v>70</v>
      </c>
      <c r="D27" s="9" t="s">
        <v>14</v>
      </c>
      <c r="E27" s="12">
        <v>25754</v>
      </c>
      <c r="F27" s="7">
        <f t="shared" ca="1" si="0"/>
        <v>54</v>
      </c>
      <c r="G27" s="6">
        <v>28450</v>
      </c>
      <c r="H27" s="7">
        <f t="shared" ca="1" si="1"/>
        <v>47</v>
      </c>
      <c r="I27" s="8">
        <v>2</v>
      </c>
      <c r="J27" s="9" t="str">
        <f t="shared" si="2"/>
        <v>agent</v>
      </c>
      <c r="K27" s="10" t="s">
        <v>15</v>
      </c>
      <c r="L27" s="39">
        <v>1086</v>
      </c>
    </row>
    <row r="28" spans="1:12" x14ac:dyDescent="0.35">
      <c r="A28" s="3">
        <v>27</v>
      </c>
      <c r="B28" s="11" t="s">
        <v>71</v>
      </c>
      <c r="C28" s="11" t="s">
        <v>72</v>
      </c>
      <c r="D28" s="9" t="s">
        <v>23</v>
      </c>
      <c r="E28" s="12">
        <v>25765</v>
      </c>
      <c r="F28" s="7">
        <f t="shared" ca="1" si="0"/>
        <v>54</v>
      </c>
      <c r="G28" s="6">
        <v>28460</v>
      </c>
      <c r="H28" s="7">
        <f t="shared" ca="1" si="1"/>
        <v>47</v>
      </c>
      <c r="I28" s="8">
        <v>2</v>
      </c>
      <c r="J28" s="9" t="str">
        <f t="shared" si="2"/>
        <v>agent</v>
      </c>
      <c r="K28" s="10" t="s">
        <v>15</v>
      </c>
      <c r="L28" s="39">
        <v>1900</v>
      </c>
    </row>
    <row r="29" spans="1:12" x14ac:dyDescent="0.35">
      <c r="A29" s="3">
        <v>28</v>
      </c>
      <c r="B29" s="11" t="s">
        <v>73</v>
      </c>
      <c r="C29" s="11" t="s">
        <v>74</v>
      </c>
      <c r="D29" s="9" t="s">
        <v>14</v>
      </c>
      <c r="E29" s="12">
        <v>25794</v>
      </c>
      <c r="F29" s="7">
        <f t="shared" ca="1" si="0"/>
        <v>54</v>
      </c>
      <c r="G29" s="6">
        <v>28489</v>
      </c>
      <c r="H29" s="7">
        <f t="shared" ca="1" si="1"/>
        <v>47</v>
      </c>
      <c r="I29" s="8">
        <v>5</v>
      </c>
      <c r="J29" s="9" t="str">
        <f t="shared" si="2"/>
        <v>agent</v>
      </c>
      <c r="K29" s="10" t="s">
        <v>28</v>
      </c>
      <c r="L29" s="39">
        <v>3100</v>
      </c>
    </row>
    <row r="30" spans="1:12" x14ac:dyDescent="0.35">
      <c r="A30" s="3">
        <v>29</v>
      </c>
      <c r="B30" s="11" t="s">
        <v>75</v>
      </c>
      <c r="C30" s="11" t="s">
        <v>76</v>
      </c>
      <c r="D30" s="9" t="s">
        <v>23</v>
      </c>
      <c r="E30" s="12">
        <v>25803</v>
      </c>
      <c r="F30" s="7">
        <f t="shared" ca="1" si="0"/>
        <v>54</v>
      </c>
      <c r="G30" s="6">
        <v>28496</v>
      </c>
      <c r="H30" s="7">
        <f t="shared" ca="1" si="1"/>
        <v>47</v>
      </c>
      <c r="I30" s="8">
        <v>2</v>
      </c>
      <c r="J30" s="9" t="str">
        <f t="shared" si="2"/>
        <v>agent</v>
      </c>
      <c r="K30" s="10" t="s">
        <v>15</v>
      </c>
      <c r="L30" s="39">
        <v>1400</v>
      </c>
    </row>
    <row r="31" spans="1:12" x14ac:dyDescent="0.35">
      <c r="A31" s="3">
        <v>30</v>
      </c>
      <c r="B31" s="11" t="s">
        <v>77</v>
      </c>
      <c r="C31" s="11" t="s">
        <v>78</v>
      </c>
      <c r="D31" s="9" t="s">
        <v>23</v>
      </c>
      <c r="E31" s="12">
        <v>25809</v>
      </c>
      <c r="F31" s="7">
        <f t="shared" ca="1" si="0"/>
        <v>54</v>
      </c>
      <c r="G31" s="6">
        <v>28503</v>
      </c>
      <c r="H31" s="7">
        <f t="shared" ca="1" si="1"/>
        <v>47</v>
      </c>
      <c r="I31" s="8">
        <v>6</v>
      </c>
      <c r="J31" s="9" t="str">
        <f t="shared" si="2"/>
        <v>agent</v>
      </c>
      <c r="K31" s="10" t="s">
        <v>28</v>
      </c>
      <c r="L31" s="39">
        <v>3000</v>
      </c>
    </row>
    <row r="32" spans="1:12" x14ac:dyDescent="0.35">
      <c r="A32" s="3">
        <v>31</v>
      </c>
      <c r="B32" s="11" t="s">
        <v>79</v>
      </c>
      <c r="C32" s="11" t="s">
        <v>78</v>
      </c>
      <c r="D32" s="9" t="s">
        <v>23</v>
      </c>
      <c r="E32" s="12">
        <v>25813</v>
      </c>
      <c r="F32" s="7">
        <f t="shared" ca="1" si="0"/>
        <v>54</v>
      </c>
      <c r="G32" s="6">
        <v>28508</v>
      </c>
      <c r="H32" s="7">
        <f t="shared" ca="1" si="1"/>
        <v>47</v>
      </c>
      <c r="I32" s="8">
        <v>6</v>
      </c>
      <c r="J32" s="9" t="str">
        <f t="shared" si="2"/>
        <v>agent</v>
      </c>
      <c r="K32" s="10" t="s">
        <v>28</v>
      </c>
      <c r="L32" s="39">
        <v>2600</v>
      </c>
    </row>
    <row r="33" spans="1:12" x14ac:dyDescent="0.35">
      <c r="A33" s="3">
        <v>32</v>
      </c>
      <c r="B33" s="11" t="s">
        <v>80</v>
      </c>
      <c r="C33" s="11" t="s">
        <v>81</v>
      </c>
      <c r="D33" s="9" t="s">
        <v>14</v>
      </c>
      <c r="E33" s="12">
        <v>25845</v>
      </c>
      <c r="F33" s="7">
        <f t="shared" ca="1" si="0"/>
        <v>54</v>
      </c>
      <c r="G33" s="6">
        <v>28541</v>
      </c>
      <c r="H33" s="7">
        <f t="shared" ca="1" si="1"/>
        <v>46</v>
      </c>
      <c r="I33" s="8">
        <v>2</v>
      </c>
      <c r="J33" s="9" t="str">
        <f t="shared" si="2"/>
        <v>agent</v>
      </c>
      <c r="K33" s="10" t="s">
        <v>15</v>
      </c>
      <c r="L33" s="39">
        <v>1000</v>
      </c>
    </row>
    <row r="34" spans="1:12" x14ac:dyDescent="0.35">
      <c r="A34" s="3">
        <v>33</v>
      </c>
      <c r="B34" s="11" t="s">
        <v>82</v>
      </c>
      <c r="C34" s="11" t="s">
        <v>83</v>
      </c>
      <c r="D34" s="9" t="s">
        <v>14</v>
      </c>
      <c r="E34" s="12">
        <v>25850</v>
      </c>
      <c r="F34" s="7">
        <f t="shared" ca="1" si="0"/>
        <v>54</v>
      </c>
      <c r="G34" s="6">
        <v>28545</v>
      </c>
      <c r="H34" s="7">
        <f t="shared" ca="1" si="1"/>
        <v>46</v>
      </c>
      <c r="I34" s="8">
        <v>4</v>
      </c>
      <c r="J34" s="9" t="str">
        <f t="shared" si="2"/>
        <v>agent</v>
      </c>
      <c r="K34" s="10" t="s">
        <v>28</v>
      </c>
      <c r="L34" s="39">
        <v>2700</v>
      </c>
    </row>
    <row r="35" spans="1:12" x14ac:dyDescent="0.35">
      <c r="A35" s="3">
        <v>34</v>
      </c>
      <c r="B35" s="11" t="s">
        <v>84</v>
      </c>
      <c r="C35" s="11" t="s">
        <v>85</v>
      </c>
      <c r="D35" s="9" t="s">
        <v>14</v>
      </c>
      <c r="E35" s="12">
        <v>25871</v>
      </c>
      <c r="F35" s="7">
        <f t="shared" ca="1" si="0"/>
        <v>54</v>
      </c>
      <c r="G35" s="6">
        <v>28566</v>
      </c>
      <c r="H35" s="7">
        <f t="shared" ca="1" si="1"/>
        <v>46</v>
      </c>
      <c r="I35" s="8">
        <v>5</v>
      </c>
      <c r="J35" s="9" t="str">
        <f t="shared" si="2"/>
        <v>agent</v>
      </c>
      <c r="K35" s="10" t="s">
        <v>15</v>
      </c>
      <c r="L35" s="39">
        <v>2900</v>
      </c>
    </row>
    <row r="36" spans="1:12" x14ac:dyDescent="0.35">
      <c r="A36" s="3">
        <v>35</v>
      </c>
      <c r="B36" s="11" t="s">
        <v>86</v>
      </c>
      <c r="C36" s="11" t="s">
        <v>87</v>
      </c>
      <c r="D36" s="9" t="s">
        <v>23</v>
      </c>
      <c r="E36" s="12">
        <v>25963</v>
      </c>
      <c r="F36" s="7">
        <f t="shared" ca="1" si="0"/>
        <v>53</v>
      </c>
      <c r="G36" s="6">
        <v>28658</v>
      </c>
      <c r="H36" s="7">
        <f t="shared" ca="1" si="1"/>
        <v>46</v>
      </c>
      <c r="I36" s="8">
        <v>7</v>
      </c>
      <c r="J36" s="9" t="str">
        <f t="shared" si="2"/>
        <v>agent</v>
      </c>
      <c r="K36" s="10" t="s">
        <v>42</v>
      </c>
      <c r="L36" s="39">
        <v>3300</v>
      </c>
    </row>
    <row r="37" spans="1:12" x14ac:dyDescent="0.35">
      <c r="A37" s="3">
        <v>36</v>
      </c>
      <c r="B37" s="11" t="s">
        <v>88</v>
      </c>
      <c r="C37" s="11" t="s">
        <v>89</v>
      </c>
      <c r="D37" s="9" t="s">
        <v>14</v>
      </c>
      <c r="E37" s="12">
        <v>25987</v>
      </c>
      <c r="F37" s="7">
        <f t="shared" ca="1" si="0"/>
        <v>53</v>
      </c>
      <c r="G37" s="6">
        <v>28682</v>
      </c>
      <c r="H37" s="7">
        <f t="shared" ca="1" si="1"/>
        <v>46</v>
      </c>
      <c r="I37" s="8">
        <v>5</v>
      </c>
      <c r="J37" s="9" t="str">
        <f t="shared" si="2"/>
        <v>agent</v>
      </c>
      <c r="K37" s="10" t="s">
        <v>42</v>
      </c>
      <c r="L37" s="39">
        <v>3200</v>
      </c>
    </row>
    <row r="38" spans="1:12" x14ac:dyDescent="0.35">
      <c r="A38" s="3">
        <v>37</v>
      </c>
      <c r="B38" s="11" t="s">
        <v>90</v>
      </c>
      <c r="C38" s="11" t="s">
        <v>78</v>
      </c>
      <c r="D38" s="9" t="s">
        <v>23</v>
      </c>
      <c r="E38" s="12">
        <v>26067</v>
      </c>
      <c r="F38" s="7">
        <f t="shared" ca="1" si="0"/>
        <v>53</v>
      </c>
      <c r="G38" s="6">
        <v>28762</v>
      </c>
      <c r="H38" s="7">
        <f t="shared" ca="1" si="1"/>
        <v>46</v>
      </c>
      <c r="I38" s="8">
        <v>6</v>
      </c>
      <c r="J38" s="9" t="str">
        <f t="shared" si="2"/>
        <v>agent</v>
      </c>
      <c r="K38" s="10" t="s">
        <v>28</v>
      </c>
      <c r="L38" s="39">
        <v>3000</v>
      </c>
    </row>
    <row r="39" spans="1:12" x14ac:dyDescent="0.35">
      <c r="A39" s="3">
        <v>38</v>
      </c>
      <c r="B39" s="11" t="s">
        <v>91</v>
      </c>
      <c r="C39" s="11" t="s">
        <v>92</v>
      </c>
      <c r="D39" s="9" t="s">
        <v>23</v>
      </c>
      <c r="E39" s="12">
        <v>26164</v>
      </c>
      <c r="F39" s="7">
        <f t="shared" ca="1" si="0"/>
        <v>53</v>
      </c>
      <c r="G39" s="6">
        <v>42008</v>
      </c>
      <c r="H39" s="7">
        <f t="shared" ca="1" si="1"/>
        <v>10</v>
      </c>
      <c r="I39" s="8">
        <v>6</v>
      </c>
      <c r="J39" s="9" t="str">
        <f t="shared" si="2"/>
        <v>agent</v>
      </c>
      <c r="K39" s="10" t="s">
        <v>28</v>
      </c>
      <c r="L39" s="39">
        <v>3200</v>
      </c>
    </row>
    <row r="40" spans="1:12" x14ac:dyDescent="0.35">
      <c r="A40" s="3">
        <v>39</v>
      </c>
      <c r="B40" s="11" t="s">
        <v>93</v>
      </c>
      <c r="C40" s="11" t="s">
        <v>94</v>
      </c>
      <c r="D40" s="9" t="s">
        <v>14</v>
      </c>
      <c r="E40" s="12">
        <v>26201</v>
      </c>
      <c r="F40" s="7">
        <f t="shared" ca="1" si="0"/>
        <v>53</v>
      </c>
      <c r="G40" s="6">
        <v>42045</v>
      </c>
      <c r="H40" s="7">
        <f t="shared" ca="1" si="1"/>
        <v>9</v>
      </c>
      <c r="I40" s="8">
        <v>2</v>
      </c>
      <c r="J40" s="9" t="str">
        <f t="shared" si="2"/>
        <v>agent</v>
      </c>
      <c r="K40" s="10" t="s">
        <v>15</v>
      </c>
      <c r="L40" s="39">
        <v>1800</v>
      </c>
    </row>
    <row r="41" spans="1:12" x14ac:dyDescent="0.35">
      <c r="A41" s="3">
        <v>40</v>
      </c>
      <c r="B41" s="11" t="s">
        <v>95</v>
      </c>
      <c r="C41" s="11" t="s">
        <v>96</v>
      </c>
      <c r="D41" s="9" t="s">
        <v>23</v>
      </c>
      <c r="E41" s="12">
        <v>26215</v>
      </c>
      <c r="F41" s="7">
        <f t="shared" ca="1" si="0"/>
        <v>53</v>
      </c>
      <c r="G41" s="6">
        <v>42059</v>
      </c>
      <c r="H41" s="7">
        <f t="shared" ca="1" si="1"/>
        <v>9</v>
      </c>
      <c r="I41" s="8">
        <v>2</v>
      </c>
      <c r="J41" s="9" t="str">
        <f t="shared" si="2"/>
        <v>agent</v>
      </c>
      <c r="K41" s="10" t="s">
        <v>15</v>
      </c>
      <c r="L41" s="39">
        <v>1900</v>
      </c>
    </row>
    <row r="42" spans="1:12" x14ac:dyDescent="0.35">
      <c r="A42" s="3">
        <v>41</v>
      </c>
      <c r="B42" s="11" t="s">
        <v>97</v>
      </c>
      <c r="C42" s="11" t="s">
        <v>98</v>
      </c>
      <c r="D42" s="9" t="s">
        <v>14</v>
      </c>
      <c r="E42" s="12">
        <v>26239</v>
      </c>
      <c r="F42" s="7">
        <f t="shared" ca="1" si="0"/>
        <v>53</v>
      </c>
      <c r="G42" s="6">
        <v>42083</v>
      </c>
      <c r="H42" s="7">
        <f t="shared" ca="1" si="1"/>
        <v>9</v>
      </c>
      <c r="I42" s="8">
        <v>2</v>
      </c>
      <c r="J42" s="9" t="str">
        <f t="shared" si="2"/>
        <v>agent</v>
      </c>
      <c r="K42" s="10" t="s">
        <v>15</v>
      </c>
      <c r="L42" s="39">
        <v>1400</v>
      </c>
    </row>
    <row r="43" spans="1:12" x14ac:dyDescent="0.35">
      <c r="A43" s="3">
        <v>42</v>
      </c>
      <c r="B43" s="11" t="s">
        <v>99</v>
      </c>
      <c r="C43" s="11" t="s">
        <v>100</v>
      </c>
      <c r="D43" s="9" t="s">
        <v>14</v>
      </c>
      <c r="E43" s="12">
        <v>26245</v>
      </c>
      <c r="F43" s="7">
        <f t="shared" ca="1" si="0"/>
        <v>53</v>
      </c>
      <c r="G43" s="6">
        <v>42089</v>
      </c>
      <c r="H43" s="7">
        <f t="shared" ca="1" si="1"/>
        <v>9</v>
      </c>
      <c r="I43" s="8">
        <v>6</v>
      </c>
      <c r="J43" s="9" t="str">
        <f t="shared" si="2"/>
        <v>agent</v>
      </c>
      <c r="K43" s="10" t="s">
        <v>28</v>
      </c>
      <c r="L43" s="39">
        <v>3200</v>
      </c>
    </row>
    <row r="44" spans="1:12" x14ac:dyDescent="0.35">
      <c r="A44" s="3">
        <v>43</v>
      </c>
      <c r="B44" s="11" t="s">
        <v>101</v>
      </c>
      <c r="C44" s="11" t="s">
        <v>102</v>
      </c>
      <c r="D44" s="9" t="s">
        <v>23</v>
      </c>
      <c r="E44" s="12">
        <v>26306</v>
      </c>
      <c r="F44" s="7">
        <f t="shared" ca="1" si="0"/>
        <v>53</v>
      </c>
      <c r="G44" s="6">
        <v>42150</v>
      </c>
      <c r="H44" s="7">
        <f t="shared" ca="1" si="1"/>
        <v>9</v>
      </c>
      <c r="I44" s="8">
        <v>3</v>
      </c>
      <c r="J44" s="9" t="str">
        <f t="shared" si="2"/>
        <v>agent</v>
      </c>
      <c r="K44" s="10" t="s">
        <v>15</v>
      </c>
      <c r="L44" s="39">
        <v>2200</v>
      </c>
    </row>
    <row r="45" spans="1:12" x14ac:dyDescent="0.35">
      <c r="A45" s="3">
        <v>44</v>
      </c>
      <c r="B45" s="11" t="s">
        <v>103</v>
      </c>
      <c r="C45" s="11" t="s">
        <v>104</v>
      </c>
      <c r="D45" s="9" t="s">
        <v>14</v>
      </c>
      <c r="E45" s="12">
        <v>26348</v>
      </c>
      <c r="F45" s="7">
        <f t="shared" ca="1" si="0"/>
        <v>52</v>
      </c>
      <c r="G45" s="6">
        <v>42192</v>
      </c>
      <c r="H45" s="7">
        <f t="shared" ca="1" si="1"/>
        <v>9</v>
      </c>
      <c r="I45" s="8">
        <v>2</v>
      </c>
      <c r="J45" s="9" t="str">
        <f t="shared" si="2"/>
        <v>agent</v>
      </c>
      <c r="K45" s="10" t="s">
        <v>15</v>
      </c>
      <c r="L45" s="39">
        <v>1700</v>
      </c>
    </row>
    <row r="46" spans="1:12" x14ac:dyDescent="0.35">
      <c r="A46" s="3">
        <v>45</v>
      </c>
      <c r="B46" s="11" t="s">
        <v>105</v>
      </c>
      <c r="C46" s="11" t="s">
        <v>92</v>
      </c>
      <c r="D46" s="9" t="s">
        <v>23</v>
      </c>
      <c r="E46" s="12">
        <v>26352</v>
      </c>
      <c r="F46" s="7">
        <f t="shared" ca="1" si="0"/>
        <v>52</v>
      </c>
      <c r="G46" s="6">
        <v>42196</v>
      </c>
      <c r="H46" s="7">
        <f t="shared" ca="1" si="1"/>
        <v>9</v>
      </c>
      <c r="I46" s="8">
        <v>6</v>
      </c>
      <c r="J46" s="9" t="str">
        <f t="shared" si="2"/>
        <v>agent</v>
      </c>
      <c r="K46" s="10" t="s">
        <v>34</v>
      </c>
      <c r="L46" s="39">
        <v>3200</v>
      </c>
    </row>
    <row r="47" spans="1:12" x14ac:dyDescent="0.35">
      <c r="A47" s="3">
        <v>46</v>
      </c>
      <c r="B47" s="11" t="s">
        <v>106</v>
      </c>
      <c r="C47" s="11" t="s">
        <v>107</v>
      </c>
      <c r="D47" s="9" t="s">
        <v>14</v>
      </c>
      <c r="E47" s="12">
        <v>26396</v>
      </c>
      <c r="F47" s="7">
        <f t="shared" ca="1" si="0"/>
        <v>52</v>
      </c>
      <c r="G47" s="6">
        <v>42240</v>
      </c>
      <c r="H47" s="7">
        <f t="shared" ca="1" si="1"/>
        <v>9</v>
      </c>
      <c r="I47" s="8">
        <v>8</v>
      </c>
      <c r="J47" s="9" t="str">
        <f t="shared" si="2"/>
        <v>cadre</v>
      </c>
      <c r="K47" s="10" t="s">
        <v>34</v>
      </c>
      <c r="L47" s="39">
        <v>4200</v>
      </c>
    </row>
    <row r="48" spans="1:12" x14ac:dyDescent="0.35">
      <c r="A48" s="3">
        <v>47</v>
      </c>
      <c r="B48" s="11" t="s">
        <v>108</v>
      </c>
      <c r="C48" s="11" t="s">
        <v>81</v>
      </c>
      <c r="D48" s="9" t="s">
        <v>14</v>
      </c>
      <c r="E48" s="12">
        <v>26409</v>
      </c>
      <c r="F48" s="7">
        <f t="shared" ca="1" si="0"/>
        <v>52</v>
      </c>
      <c r="G48" s="6">
        <v>42253</v>
      </c>
      <c r="H48" s="7">
        <f t="shared" ca="1" si="1"/>
        <v>9</v>
      </c>
      <c r="I48" s="8">
        <v>2</v>
      </c>
      <c r="J48" s="9" t="str">
        <f t="shared" si="2"/>
        <v>agent</v>
      </c>
      <c r="K48" s="10" t="s">
        <v>15</v>
      </c>
      <c r="L48" s="39">
        <v>1000</v>
      </c>
    </row>
    <row r="49" spans="1:12" x14ac:dyDescent="0.35">
      <c r="A49" s="3">
        <v>48</v>
      </c>
      <c r="B49" s="11" t="s">
        <v>109</v>
      </c>
      <c r="C49" s="11" t="s">
        <v>110</v>
      </c>
      <c r="D49" s="9" t="s">
        <v>14</v>
      </c>
      <c r="E49" s="12">
        <v>26414</v>
      </c>
      <c r="F49" s="7">
        <f t="shared" ca="1" si="0"/>
        <v>52</v>
      </c>
      <c r="G49" s="6">
        <v>42258</v>
      </c>
      <c r="H49" s="7">
        <f t="shared" ca="1" si="1"/>
        <v>9</v>
      </c>
      <c r="I49" s="8">
        <v>5</v>
      </c>
      <c r="J49" s="9" t="str">
        <f t="shared" si="2"/>
        <v>agent</v>
      </c>
      <c r="K49" s="10" t="s">
        <v>15</v>
      </c>
      <c r="L49" s="39">
        <v>2900</v>
      </c>
    </row>
    <row r="50" spans="1:12" x14ac:dyDescent="0.35">
      <c r="A50" s="3">
        <v>49</v>
      </c>
      <c r="B50" s="11" t="s">
        <v>111</v>
      </c>
      <c r="C50" s="11" t="s">
        <v>112</v>
      </c>
      <c r="D50" s="9" t="s">
        <v>14</v>
      </c>
      <c r="E50" s="12">
        <v>26416</v>
      </c>
      <c r="F50" s="7">
        <f t="shared" ca="1" si="0"/>
        <v>52</v>
      </c>
      <c r="G50" s="6">
        <v>42260</v>
      </c>
      <c r="H50" s="7">
        <f t="shared" ca="1" si="1"/>
        <v>9</v>
      </c>
      <c r="I50" s="8">
        <v>3</v>
      </c>
      <c r="J50" s="9" t="str">
        <f t="shared" si="2"/>
        <v>agent</v>
      </c>
      <c r="K50" s="10" t="s">
        <v>42</v>
      </c>
      <c r="L50" s="39">
        <v>2200</v>
      </c>
    </row>
    <row r="51" spans="1:12" x14ac:dyDescent="0.35">
      <c r="A51" s="3">
        <v>50</v>
      </c>
      <c r="B51" s="11" t="s">
        <v>113</v>
      </c>
      <c r="C51" s="11" t="s">
        <v>114</v>
      </c>
      <c r="D51" s="9" t="s">
        <v>14</v>
      </c>
      <c r="E51" s="12">
        <v>26430</v>
      </c>
      <c r="F51" s="7">
        <f t="shared" ca="1" si="0"/>
        <v>52</v>
      </c>
      <c r="G51" s="6">
        <v>42274</v>
      </c>
      <c r="H51" s="7">
        <f t="shared" ca="1" si="1"/>
        <v>9</v>
      </c>
      <c r="I51" s="8">
        <v>8</v>
      </c>
      <c r="J51" s="9" t="str">
        <f t="shared" si="2"/>
        <v>cadre</v>
      </c>
      <c r="K51" s="10" t="s">
        <v>42</v>
      </c>
      <c r="L51" s="39">
        <v>4200</v>
      </c>
    </row>
    <row r="52" spans="1:12" x14ac:dyDescent="0.35">
      <c r="A52" s="3">
        <v>51</v>
      </c>
      <c r="B52" s="11" t="s">
        <v>115</v>
      </c>
      <c r="C52" s="11" t="s">
        <v>116</v>
      </c>
      <c r="D52" s="9" t="s">
        <v>23</v>
      </c>
      <c r="E52" s="12">
        <v>26433</v>
      </c>
      <c r="F52" s="7">
        <f t="shared" ca="1" si="0"/>
        <v>52</v>
      </c>
      <c r="G52" s="6">
        <v>42275</v>
      </c>
      <c r="H52" s="7">
        <f t="shared" ca="1" si="1"/>
        <v>9</v>
      </c>
      <c r="I52" s="8">
        <v>2</v>
      </c>
      <c r="J52" s="9" t="str">
        <f t="shared" si="2"/>
        <v>agent</v>
      </c>
      <c r="K52" s="10" t="s">
        <v>15</v>
      </c>
      <c r="L52" s="39">
        <v>1400</v>
      </c>
    </row>
    <row r="53" spans="1:12" x14ac:dyDescent="0.35">
      <c r="A53" s="3">
        <v>52</v>
      </c>
      <c r="B53" s="11" t="s">
        <v>117</v>
      </c>
      <c r="C53" s="11" t="s">
        <v>118</v>
      </c>
      <c r="D53" s="9" t="s">
        <v>23</v>
      </c>
      <c r="E53" s="12">
        <v>26561</v>
      </c>
      <c r="F53" s="7">
        <f t="shared" ca="1" si="0"/>
        <v>52</v>
      </c>
      <c r="G53" s="6">
        <v>36561</v>
      </c>
      <c r="H53" s="7">
        <f t="shared" ca="1" si="1"/>
        <v>24</v>
      </c>
      <c r="I53" s="8">
        <v>3</v>
      </c>
      <c r="J53" s="9" t="str">
        <f t="shared" si="2"/>
        <v>agent</v>
      </c>
      <c r="K53" s="10" t="s">
        <v>42</v>
      </c>
      <c r="L53" s="39">
        <v>2300</v>
      </c>
    </row>
    <row r="54" spans="1:12" x14ac:dyDescent="0.35">
      <c r="A54" s="3">
        <v>53</v>
      </c>
      <c r="B54" s="11" t="s">
        <v>119</v>
      </c>
      <c r="C54" s="11" t="s">
        <v>120</v>
      </c>
      <c r="D54" s="9" t="s">
        <v>23</v>
      </c>
      <c r="E54" s="12">
        <v>26577</v>
      </c>
      <c r="F54" s="7">
        <f t="shared" ca="1" si="0"/>
        <v>52</v>
      </c>
      <c r="G54" s="6">
        <v>36577</v>
      </c>
      <c r="H54" s="7">
        <f t="shared" ca="1" si="1"/>
        <v>24</v>
      </c>
      <c r="I54" s="8">
        <v>2</v>
      </c>
      <c r="J54" s="9" t="str">
        <f t="shared" si="2"/>
        <v>agent</v>
      </c>
      <c r="K54" s="10" t="s">
        <v>15</v>
      </c>
      <c r="L54" s="39">
        <v>1800</v>
      </c>
    </row>
    <row r="55" spans="1:12" x14ac:dyDescent="0.35">
      <c r="A55" s="3">
        <v>54</v>
      </c>
      <c r="B55" s="11" t="s">
        <v>121</v>
      </c>
      <c r="C55" s="11" t="s">
        <v>122</v>
      </c>
      <c r="D55" s="9" t="s">
        <v>14</v>
      </c>
      <c r="E55" s="12">
        <v>26611</v>
      </c>
      <c r="F55" s="7">
        <f t="shared" ca="1" si="0"/>
        <v>52</v>
      </c>
      <c r="G55" s="6">
        <v>36611</v>
      </c>
      <c r="H55" s="7">
        <f t="shared" ca="1" si="1"/>
        <v>24</v>
      </c>
      <c r="I55" s="8">
        <v>4</v>
      </c>
      <c r="J55" s="9" t="str">
        <f t="shared" si="2"/>
        <v>agent</v>
      </c>
      <c r="K55" s="10" t="s">
        <v>39</v>
      </c>
      <c r="L55" s="39">
        <v>2800</v>
      </c>
    </row>
    <row r="56" spans="1:12" x14ac:dyDescent="0.35">
      <c r="A56" s="3">
        <v>55</v>
      </c>
      <c r="B56" s="11" t="s">
        <v>123</v>
      </c>
      <c r="C56" s="11" t="s">
        <v>124</v>
      </c>
      <c r="D56" s="9" t="s">
        <v>23</v>
      </c>
      <c r="E56" s="12">
        <v>26675</v>
      </c>
      <c r="F56" s="7">
        <f t="shared" ca="1" si="0"/>
        <v>52</v>
      </c>
      <c r="G56" s="6">
        <v>36675</v>
      </c>
      <c r="H56" s="7">
        <f t="shared" ca="1" si="1"/>
        <v>24</v>
      </c>
      <c r="I56" s="8">
        <v>7</v>
      </c>
      <c r="J56" s="9" t="str">
        <f t="shared" si="2"/>
        <v>agent</v>
      </c>
      <c r="K56" s="10" t="s">
        <v>15</v>
      </c>
      <c r="L56" s="39">
        <v>3400</v>
      </c>
    </row>
    <row r="57" spans="1:12" x14ac:dyDescent="0.35">
      <c r="A57" s="3">
        <v>56</v>
      </c>
      <c r="B57" s="11" t="s">
        <v>125</v>
      </c>
      <c r="C57" s="11" t="s">
        <v>104</v>
      </c>
      <c r="D57" s="9" t="s">
        <v>14</v>
      </c>
      <c r="E57" s="12">
        <v>26684</v>
      </c>
      <c r="F57" s="7">
        <f t="shared" ca="1" si="0"/>
        <v>52</v>
      </c>
      <c r="G57" s="6">
        <v>36682</v>
      </c>
      <c r="H57" s="7">
        <f t="shared" ca="1" si="1"/>
        <v>24</v>
      </c>
      <c r="I57" s="8">
        <v>2</v>
      </c>
      <c r="J57" s="9" t="str">
        <f t="shared" si="2"/>
        <v>agent</v>
      </c>
      <c r="K57" s="10" t="s">
        <v>15</v>
      </c>
      <c r="L57" s="39">
        <v>1700</v>
      </c>
    </row>
    <row r="58" spans="1:12" x14ac:dyDescent="0.35">
      <c r="A58" s="3">
        <v>57</v>
      </c>
      <c r="B58" s="11" t="s">
        <v>126</v>
      </c>
      <c r="C58" s="11" t="s">
        <v>127</v>
      </c>
      <c r="D58" s="9" t="s">
        <v>23</v>
      </c>
      <c r="E58" s="12">
        <v>26683</v>
      </c>
      <c r="F58" s="7">
        <f t="shared" ca="1" si="0"/>
        <v>52</v>
      </c>
      <c r="G58" s="6">
        <v>36683</v>
      </c>
      <c r="H58" s="7">
        <f t="shared" ca="1" si="1"/>
        <v>24</v>
      </c>
      <c r="I58" s="8">
        <v>3</v>
      </c>
      <c r="J58" s="9" t="str">
        <f t="shared" si="2"/>
        <v>agent</v>
      </c>
      <c r="K58" s="10" t="s">
        <v>42</v>
      </c>
      <c r="L58" s="39">
        <v>2200</v>
      </c>
    </row>
    <row r="59" spans="1:12" x14ac:dyDescent="0.35">
      <c r="A59" s="3">
        <v>58</v>
      </c>
      <c r="B59" s="11" t="s">
        <v>128</v>
      </c>
      <c r="C59" s="11" t="s">
        <v>129</v>
      </c>
      <c r="D59" s="9" t="s">
        <v>23</v>
      </c>
      <c r="E59" s="12">
        <v>26710</v>
      </c>
      <c r="F59" s="7">
        <f t="shared" ca="1" si="0"/>
        <v>51</v>
      </c>
      <c r="G59" s="6">
        <v>36710</v>
      </c>
      <c r="H59" s="7">
        <f t="shared" ca="1" si="1"/>
        <v>24</v>
      </c>
      <c r="I59" s="8">
        <v>2</v>
      </c>
      <c r="J59" s="9" t="str">
        <f t="shared" si="2"/>
        <v>agent</v>
      </c>
      <c r="K59" s="10" t="s">
        <v>15</v>
      </c>
      <c r="L59" s="39">
        <v>1000</v>
      </c>
    </row>
    <row r="60" spans="1:12" x14ac:dyDescent="0.35">
      <c r="A60" s="3">
        <v>59</v>
      </c>
      <c r="B60" s="11" t="s">
        <v>130</v>
      </c>
      <c r="C60" s="11" t="s">
        <v>131</v>
      </c>
      <c r="D60" s="9" t="s">
        <v>14</v>
      </c>
      <c r="E60" s="12">
        <v>26722</v>
      </c>
      <c r="F60" s="7">
        <f t="shared" ca="1" si="0"/>
        <v>51</v>
      </c>
      <c r="G60" s="6">
        <v>36722</v>
      </c>
      <c r="H60" s="7">
        <f t="shared" ca="1" si="1"/>
        <v>24</v>
      </c>
      <c r="I60" s="8">
        <v>7</v>
      </c>
      <c r="J60" s="9" t="str">
        <f t="shared" si="2"/>
        <v>agent</v>
      </c>
      <c r="K60" s="10" t="s">
        <v>34</v>
      </c>
      <c r="L60" s="39">
        <v>3400</v>
      </c>
    </row>
    <row r="61" spans="1:12" x14ac:dyDescent="0.35">
      <c r="A61" s="3">
        <v>60</v>
      </c>
      <c r="B61" s="11" t="s">
        <v>132</v>
      </c>
      <c r="C61" s="11" t="s">
        <v>36</v>
      </c>
      <c r="D61" s="9" t="s">
        <v>23</v>
      </c>
      <c r="E61" s="12">
        <v>26766</v>
      </c>
      <c r="F61" s="7">
        <f t="shared" ca="1" si="0"/>
        <v>51</v>
      </c>
      <c r="G61" s="6">
        <v>36766</v>
      </c>
      <c r="H61" s="7">
        <f t="shared" ca="1" si="1"/>
        <v>24</v>
      </c>
      <c r="I61" s="8">
        <v>2</v>
      </c>
      <c r="J61" s="9" t="str">
        <f t="shared" si="2"/>
        <v>agent</v>
      </c>
      <c r="K61" s="10" t="s">
        <v>15</v>
      </c>
      <c r="L61" s="39">
        <v>1200</v>
      </c>
    </row>
    <row r="62" spans="1:12" x14ac:dyDescent="0.35">
      <c r="A62" s="3">
        <v>61</v>
      </c>
      <c r="B62" s="11" t="s">
        <v>133</v>
      </c>
      <c r="C62" s="11" t="s">
        <v>134</v>
      </c>
      <c r="D62" s="9" t="s">
        <v>23</v>
      </c>
      <c r="E62" s="12">
        <v>26771</v>
      </c>
      <c r="F62" s="7">
        <f t="shared" ca="1" si="0"/>
        <v>51</v>
      </c>
      <c r="G62" s="6">
        <v>36771</v>
      </c>
      <c r="H62" s="7">
        <f t="shared" ca="1" si="1"/>
        <v>24</v>
      </c>
      <c r="I62" s="8">
        <v>7</v>
      </c>
      <c r="J62" s="9" t="str">
        <f t="shared" si="2"/>
        <v>agent</v>
      </c>
      <c r="K62" s="10" t="s">
        <v>34</v>
      </c>
      <c r="L62" s="39">
        <v>3400</v>
      </c>
    </row>
    <row r="63" spans="1:12" x14ac:dyDescent="0.35">
      <c r="A63" s="3">
        <v>62</v>
      </c>
      <c r="B63" s="11" t="s">
        <v>135</v>
      </c>
      <c r="C63" s="11" t="s">
        <v>33</v>
      </c>
      <c r="D63" s="9" t="s">
        <v>23</v>
      </c>
      <c r="E63" s="12">
        <v>26796</v>
      </c>
      <c r="F63" s="7">
        <f t="shared" ca="1" si="0"/>
        <v>51</v>
      </c>
      <c r="G63" s="6">
        <v>36796</v>
      </c>
      <c r="H63" s="7">
        <f t="shared" ca="1" si="1"/>
        <v>24</v>
      </c>
      <c r="I63" s="8">
        <v>8</v>
      </c>
      <c r="J63" s="9" t="str">
        <f t="shared" si="2"/>
        <v>cadre</v>
      </c>
      <c r="K63" s="10" t="s">
        <v>34</v>
      </c>
      <c r="L63" s="39">
        <v>4000</v>
      </c>
    </row>
    <row r="64" spans="1:12" x14ac:dyDescent="0.35">
      <c r="A64" s="3">
        <v>63</v>
      </c>
      <c r="B64" s="11" t="s">
        <v>136</v>
      </c>
      <c r="C64" s="11" t="s">
        <v>137</v>
      </c>
      <c r="D64" s="9" t="s">
        <v>14</v>
      </c>
      <c r="E64" s="12">
        <v>26812</v>
      </c>
      <c r="F64" s="7">
        <f t="shared" ca="1" si="0"/>
        <v>51</v>
      </c>
      <c r="G64" s="6">
        <v>36812</v>
      </c>
      <c r="H64" s="7">
        <f t="shared" ca="1" si="1"/>
        <v>24</v>
      </c>
      <c r="I64" s="8">
        <v>2</v>
      </c>
      <c r="J64" s="9" t="str">
        <f t="shared" si="2"/>
        <v>agent</v>
      </c>
      <c r="K64" s="10" t="s">
        <v>15</v>
      </c>
      <c r="L64" s="39">
        <v>1100</v>
      </c>
    </row>
    <row r="65" spans="1:12" x14ac:dyDescent="0.35">
      <c r="A65" s="3">
        <v>64</v>
      </c>
      <c r="B65" s="11" t="s">
        <v>138</v>
      </c>
      <c r="C65" s="11" t="s">
        <v>139</v>
      </c>
      <c r="D65" s="9" t="s">
        <v>14</v>
      </c>
      <c r="E65" s="12">
        <v>26869</v>
      </c>
      <c r="F65" s="7">
        <f t="shared" ca="1" si="0"/>
        <v>51</v>
      </c>
      <c r="G65" s="6">
        <v>36869</v>
      </c>
      <c r="H65" s="7">
        <f t="shared" ca="1" si="1"/>
        <v>24</v>
      </c>
      <c r="I65" s="8">
        <v>4</v>
      </c>
      <c r="J65" s="9" t="str">
        <f t="shared" si="2"/>
        <v>agent</v>
      </c>
      <c r="K65" s="10" t="s">
        <v>20</v>
      </c>
      <c r="L65" s="39">
        <v>2600</v>
      </c>
    </row>
    <row r="66" spans="1:12" x14ac:dyDescent="0.35">
      <c r="A66" s="3">
        <v>65</v>
      </c>
      <c r="B66" s="11" t="s">
        <v>140</v>
      </c>
      <c r="C66" s="11" t="s">
        <v>36</v>
      </c>
      <c r="D66" s="9" t="s">
        <v>23</v>
      </c>
      <c r="E66" s="12">
        <v>26875</v>
      </c>
      <c r="F66" s="7">
        <f t="shared" ca="1" si="0"/>
        <v>51</v>
      </c>
      <c r="G66" s="6">
        <v>36875</v>
      </c>
      <c r="H66" s="7">
        <f t="shared" ca="1" si="1"/>
        <v>24</v>
      </c>
      <c r="I66" s="8">
        <v>2</v>
      </c>
      <c r="J66" s="9" t="str">
        <f t="shared" si="2"/>
        <v>agent</v>
      </c>
      <c r="K66" s="10" t="s">
        <v>15</v>
      </c>
      <c r="L66" s="39">
        <v>1200</v>
      </c>
    </row>
    <row r="67" spans="1:12" x14ac:dyDescent="0.35">
      <c r="A67" s="3">
        <v>66</v>
      </c>
      <c r="B67" s="11" t="s">
        <v>141</v>
      </c>
      <c r="C67" s="11" t="s">
        <v>142</v>
      </c>
      <c r="D67" s="9" t="s">
        <v>14</v>
      </c>
      <c r="E67" s="12">
        <v>26916</v>
      </c>
      <c r="F67" s="7">
        <f t="shared" ref="F67:F130" ca="1" si="3">DATEDIF(E67,TODAY(),"y")</f>
        <v>51</v>
      </c>
      <c r="G67" s="6">
        <v>36917</v>
      </c>
      <c r="H67" s="7">
        <f t="shared" ref="H67:H130" ca="1" si="4">DATEDIF(G67,TODAY(),"y")</f>
        <v>24</v>
      </c>
      <c r="I67" s="8">
        <v>7</v>
      </c>
      <c r="J67" s="9" t="str">
        <f t="shared" ref="J67:J130" si="5">IF(I67&gt;=8,"cadre","agent")</f>
        <v>agent</v>
      </c>
      <c r="K67" s="10" t="s">
        <v>15</v>
      </c>
      <c r="L67" s="39">
        <v>3500</v>
      </c>
    </row>
    <row r="68" spans="1:12" x14ac:dyDescent="0.35">
      <c r="A68" s="3">
        <v>67</v>
      </c>
      <c r="B68" s="11" t="s">
        <v>143</v>
      </c>
      <c r="C68" s="11" t="s">
        <v>33</v>
      </c>
      <c r="D68" s="9" t="s">
        <v>23</v>
      </c>
      <c r="E68" s="12">
        <v>26944</v>
      </c>
      <c r="F68" s="7">
        <f t="shared" ca="1" si="3"/>
        <v>51</v>
      </c>
      <c r="G68" s="6">
        <v>36944</v>
      </c>
      <c r="H68" s="7">
        <f t="shared" ca="1" si="4"/>
        <v>23</v>
      </c>
      <c r="I68" s="8">
        <v>8</v>
      </c>
      <c r="J68" s="9" t="str">
        <f t="shared" si="5"/>
        <v>cadre</v>
      </c>
      <c r="K68" s="10" t="s">
        <v>34</v>
      </c>
      <c r="L68" s="39">
        <v>4000</v>
      </c>
    </row>
    <row r="69" spans="1:12" x14ac:dyDescent="0.35">
      <c r="A69" s="3">
        <v>68</v>
      </c>
      <c r="B69" s="11" t="s">
        <v>144</v>
      </c>
      <c r="C69" s="11" t="s">
        <v>145</v>
      </c>
      <c r="D69" s="9" t="s">
        <v>14</v>
      </c>
      <c r="E69" s="12">
        <v>26977</v>
      </c>
      <c r="F69" s="7">
        <f t="shared" ca="1" si="3"/>
        <v>51</v>
      </c>
      <c r="G69" s="6">
        <v>36977</v>
      </c>
      <c r="H69" s="7">
        <f t="shared" ca="1" si="4"/>
        <v>23</v>
      </c>
      <c r="I69" s="8">
        <v>2</v>
      </c>
      <c r="J69" s="9" t="str">
        <f t="shared" si="5"/>
        <v>agent</v>
      </c>
      <c r="K69" s="10" t="s">
        <v>31</v>
      </c>
      <c r="L69" s="39">
        <v>1200</v>
      </c>
    </row>
    <row r="70" spans="1:12" x14ac:dyDescent="0.35">
      <c r="A70" s="3">
        <v>69</v>
      </c>
      <c r="B70" s="11" t="s">
        <v>146</v>
      </c>
      <c r="C70" s="11" t="s">
        <v>147</v>
      </c>
      <c r="D70" s="9" t="s">
        <v>23</v>
      </c>
      <c r="E70" s="12">
        <v>26994</v>
      </c>
      <c r="F70" s="7">
        <f t="shared" ca="1" si="3"/>
        <v>51</v>
      </c>
      <c r="G70" s="6">
        <v>36994</v>
      </c>
      <c r="H70" s="7">
        <f t="shared" ca="1" si="4"/>
        <v>23</v>
      </c>
      <c r="I70" s="8">
        <v>2</v>
      </c>
      <c r="J70" s="9" t="str">
        <f t="shared" si="5"/>
        <v>agent</v>
      </c>
      <c r="K70" s="10" t="s">
        <v>15</v>
      </c>
      <c r="L70" s="39">
        <v>1700</v>
      </c>
    </row>
    <row r="71" spans="1:12" x14ac:dyDescent="0.35">
      <c r="A71" s="3">
        <v>70</v>
      </c>
      <c r="B71" s="11" t="s">
        <v>148</v>
      </c>
      <c r="C71" s="11" t="s">
        <v>149</v>
      </c>
      <c r="D71" s="9" t="s">
        <v>14</v>
      </c>
      <c r="E71" s="12">
        <v>26997</v>
      </c>
      <c r="F71" s="7">
        <f t="shared" ca="1" si="3"/>
        <v>51</v>
      </c>
      <c r="G71" s="6">
        <v>36997</v>
      </c>
      <c r="H71" s="7">
        <f t="shared" ca="1" si="4"/>
        <v>23</v>
      </c>
      <c r="I71" s="8">
        <v>6</v>
      </c>
      <c r="J71" s="9" t="str">
        <f t="shared" si="5"/>
        <v>agent</v>
      </c>
      <c r="K71" s="10" t="s">
        <v>28</v>
      </c>
      <c r="L71" s="39">
        <v>3200</v>
      </c>
    </row>
    <row r="72" spans="1:12" x14ac:dyDescent="0.35">
      <c r="A72" s="3">
        <v>71</v>
      </c>
      <c r="B72" s="11" t="s">
        <v>150</v>
      </c>
      <c r="C72" s="11" t="s">
        <v>151</v>
      </c>
      <c r="D72" s="9" t="s">
        <v>14</v>
      </c>
      <c r="E72" s="12">
        <v>27009</v>
      </c>
      <c r="F72" s="7">
        <f t="shared" ca="1" si="3"/>
        <v>51</v>
      </c>
      <c r="G72" s="6">
        <v>37009</v>
      </c>
      <c r="H72" s="7">
        <f t="shared" ca="1" si="4"/>
        <v>23</v>
      </c>
      <c r="I72" s="8">
        <v>2</v>
      </c>
      <c r="J72" s="9" t="str">
        <f t="shared" si="5"/>
        <v>agent</v>
      </c>
      <c r="K72" s="10" t="s">
        <v>15</v>
      </c>
      <c r="L72" s="39">
        <v>1400</v>
      </c>
    </row>
    <row r="73" spans="1:12" x14ac:dyDescent="0.35">
      <c r="A73" s="3">
        <v>72</v>
      </c>
      <c r="B73" s="11" t="s">
        <v>152</v>
      </c>
      <c r="C73" s="11" t="s">
        <v>153</v>
      </c>
      <c r="D73" s="9" t="s">
        <v>14</v>
      </c>
      <c r="E73" s="12">
        <v>27018</v>
      </c>
      <c r="F73" s="7">
        <f t="shared" ca="1" si="3"/>
        <v>51</v>
      </c>
      <c r="G73" s="6">
        <v>37018</v>
      </c>
      <c r="H73" s="7">
        <f t="shared" ca="1" si="4"/>
        <v>23</v>
      </c>
      <c r="I73" s="8">
        <v>5</v>
      </c>
      <c r="J73" s="9" t="str">
        <f t="shared" si="5"/>
        <v>agent</v>
      </c>
      <c r="K73" s="10" t="s">
        <v>15</v>
      </c>
      <c r="L73" s="39">
        <v>3200</v>
      </c>
    </row>
    <row r="74" spans="1:12" x14ac:dyDescent="0.35">
      <c r="A74" s="3">
        <v>73</v>
      </c>
      <c r="B74" s="11" t="s">
        <v>154</v>
      </c>
      <c r="C74" s="11" t="s">
        <v>155</v>
      </c>
      <c r="D74" s="9" t="s">
        <v>23</v>
      </c>
      <c r="E74" s="12">
        <v>27050</v>
      </c>
      <c r="F74" s="7">
        <f t="shared" ca="1" si="3"/>
        <v>51</v>
      </c>
      <c r="G74" s="6">
        <v>37050</v>
      </c>
      <c r="H74" s="7">
        <f t="shared" ca="1" si="4"/>
        <v>23</v>
      </c>
      <c r="I74" s="8">
        <v>1</v>
      </c>
      <c r="J74" s="9" t="str">
        <f t="shared" si="5"/>
        <v>agent</v>
      </c>
      <c r="K74" s="10" t="s">
        <v>15</v>
      </c>
      <c r="L74" s="39">
        <v>1400</v>
      </c>
    </row>
    <row r="75" spans="1:12" x14ac:dyDescent="0.35">
      <c r="A75" s="3">
        <v>74</v>
      </c>
      <c r="B75" s="11" t="s">
        <v>156</v>
      </c>
      <c r="C75" s="11" t="s">
        <v>157</v>
      </c>
      <c r="D75" s="9" t="s">
        <v>14</v>
      </c>
      <c r="E75" s="12">
        <v>27051</v>
      </c>
      <c r="F75" s="7">
        <f t="shared" ca="1" si="3"/>
        <v>51</v>
      </c>
      <c r="G75" s="6">
        <v>37051</v>
      </c>
      <c r="H75" s="7">
        <f t="shared" ca="1" si="4"/>
        <v>23</v>
      </c>
      <c r="I75" s="8">
        <v>5</v>
      </c>
      <c r="J75" s="9" t="str">
        <f t="shared" si="5"/>
        <v>agent</v>
      </c>
      <c r="K75" s="10" t="s">
        <v>28</v>
      </c>
      <c r="L75" s="39">
        <v>3200</v>
      </c>
    </row>
    <row r="76" spans="1:12" x14ac:dyDescent="0.35">
      <c r="A76" s="3">
        <v>75</v>
      </c>
      <c r="B76" s="11" t="s">
        <v>158</v>
      </c>
      <c r="C76" s="11" t="s">
        <v>159</v>
      </c>
      <c r="D76" s="9" t="s">
        <v>14</v>
      </c>
      <c r="E76" s="12">
        <v>27058</v>
      </c>
      <c r="F76" s="7">
        <f t="shared" ca="1" si="3"/>
        <v>50</v>
      </c>
      <c r="G76" s="6">
        <v>37058</v>
      </c>
      <c r="H76" s="7">
        <f t="shared" ca="1" si="4"/>
        <v>23</v>
      </c>
      <c r="I76" s="8">
        <v>2</v>
      </c>
      <c r="J76" s="9" t="str">
        <f t="shared" si="5"/>
        <v>agent</v>
      </c>
      <c r="K76" s="10" t="s">
        <v>15</v>
      </c>
      <c r="L76" s="39">
        <v>1050</v>
      </c>
    </row>
    <row r="77" spans="1:12" x14ac:dyDescent="0.35">
      <c r="A77" s="3">
        <v>76</v>
      </c>
      <c r="B77" s="11" t="s">
        <v>160</v>
      </c>
      <c r="C77" s="11" t="s">
        <v>161</v>
      </c>
      <c r="D77" s="9" t="s">
        <v>14</v>
      </c>
      <c r="E77" s="12">
        <v>27077</v>
      </c>
      <c r="F77" s="7">
        <f t="shared" ca="1" si="3"/>
        <v>50</v>
      </c>
      <c r="G77" s="6">
        <v>37077</v>
      </c>
      <c r="H77" s="7">
        <f t="shared" ca="1" si="4"/>
        <v>23</v>
      </c>
      <c r="I77" s="8">
        <v>5</v>
      </c>
      <c r="J77" s="9" t="str">
        <f t="shared" si="5"/>
        <v>agent</v>
      </c>
      <c r="K77" s="10" t="s">
        <v>15</v>
      </c>
      <c r="L77" s="39">
        <v>2900</v>
      </c>
    </row>
    <row r="78" spans="1:12" x14ac:dyDescent="0.35">
      <c r="A78" s="3">
        <v>77</v>
      </c>
      <c r="B78" s="11" t="s">
        <v>162</v>
      </c>
      <c r="C78" s="11" t="s">
        <v>60</v>
      </c>
      <c r="D78" s="9" t="s">
        <v>14</v>
      </c>
      <c r="E78" s="12">
        <v>27085</v>
      </c>
      <c r="F78" s="7">
        <f t="shared" ca="1" si="3"/>
        <v>50</v>
      </c>
      <c r="G78" s="6">
        <v>37085</v>
      </c>
      <c r="H78" s="7">
        <f t="shared" ca="1" si="4"/>
        <v>23</v>
      </c>
      <c r="I78" s="8">
        <v>5</v>
      </c>
      <c r="J78" s="9" t="str">
        <f t="shared" si="5"/>
        <v>agent</v>
      </c>
      <c r="K78" s="10" t="s">
        <v>15</v>
      </c>
      <c r="L78" s="39">
        <v>2900</v>
      </c>
    </row>
    <row r="79" spans="1:12" x14ac:dyDescent="0.35">
      <c r="A79" s="3">
        <v>78</v>
      </c>
      <c r="B79" s="11" t="s">
        <v>163</v>
      </c>
      <c r="C79" s="11" t="s">
        <v>164</v>
      </c>
      <c r="D79" s="9" t="s">
        <v>14</v>
      </c>
      <c r="E79" s="12">
        <v>27104</v>
      </c>
      <c r="F79" s="7">
        <f t="shared" ca="1" si="3"/>
        <v>50</v>
      </c>
      <c r="G79" s="6">
        <v>37106</v>
      </c>
      <c r="H79" s="7">
        <f t="shared" ca="1" si="4"/>
        <v>23</v>
      </c>
      <c r="I79" s="8">
        <v>1</v>
      </c>
      <c r="J79" s="9" t="str">
        <f t="shared" si="5"/>
        <v>agent</v>
      </c>
      <c r="K79" s="10" t="s">
        <v>15</v>
      </c>
      <c r="L79" s="39">
        <v>1400</v>
      </c>
    </row>
    <row r="80" spans="1:12" x14ac:dyDescent="0.35">
      <c r="A80" s="3">
        <v>79</v>
      </c>
      <c r="B80" s="11" t="s">
        <v>165</v>
      </c>
      <c r="C80" s="11" t="s">
        <v>166</v>
      </c>
      <c r="D80" s="9" t="s">
        <v>14</v>
      </c>
      <c r="E80" s="12">
        <v>27110</v>
      </c>
      <c r="F80" s="7">
        <f t="shared" ca="1" si="3"/>
        <v>50</v>
      </c>
      <c r="G80" s="6">
        <v>37110</v>
      </c>
      <c r="H80" s="7">
        <f t="shared" ca="1" si="4"/>
        <v>23</v>
      </c>
      <c r="I80" s="8">
        <v>1</v>
      </c>
      <c r="J80" s="9" t="str">
        <f t="shared" si="5"/>
        <v>agent</v>
      </c>
      <c r="K80" s="10" t="s">
        <v>31</v>
      </c>
      <c r="L80" s="39">
        <v>1400</v>
      </c>
    </row>
    <row r="81" spans="1:12" x14ac:dyDescent="0.35">
      <c r="A81" s="3">
        <v>80</v>
      </c>
      <c r="B81" s="11" t="s">
        <v>167</v>
      </c>
      <c r="C81" s="11" t="s">
        <v>168</v>
      </c>
      <c r="D81" s="9" t="s">
        <v>14</v>
      </c>
      <c r="E81" s="12">
        <v>27122</v>
      </c>
      <c r="F81" s="7">
        <f t="shared" ca="1" si="3"/>
        <v>50</v>
      </c>
      <c r="G81" s="6">
        <v>37122</v>
      </c>
      <c r="H81" s="7">
        <f t="shared" ca="1" si="4"/>
        <v>23</v>
      </c>
      <c r="I81" s="8">
        <v>2</v>
      </c>
      <c r="J81" s="9" t="str">
        <f t="shared" si="5"/>
        <v>agent</v>
      </c>
      <c r="K81" s="10" t="s">
        <v>15</v>
      </c>
      <c r="L81" s="39">
        <v>1900</v>
      </c>
    </row>
    <row r="82" spans="1:12" x14ac:dyDescent="0.35">
      <c r="A82" s="3">
        <v>81</v>
      </c>
      <c r="B82" s="11" t="s">
        <v>169</v>
      </c>
      <c r="C82" s="11" t="s">
        <v>170</v>
      </c>
      <c r="D82" s="9" t="s">
        <v>14</v>
      </c>
      <c r="E82" s="12">
        <v>27123</v>
      </c>
      <c r="F82" s="7">
        <f t="shared" ca="1" si="3"/>
        <v>50</v>
      </c>
      <c r="G82" s="6">
        <v>37123</v>
      </c>
      <c r="H82" s="7">
        <f t="shared" ca="1" si="4"/>
        <v>23</v>
      </c>
      <c r="I82" s="8">
        <v>9</v>
      </c>
      <c r="J82" s="9" t="str">
        <f t="shared" si="5"/>
        <v>cadre</v>
      </c>
      <c r="K82" s="10" t="s">
        <v>171</v>
      </c>
      <c r="L82" s="39">
        <v>4500</v>
      </c>
    </row>
    <row r="83" spans="1:12" x14ac:dyDescent="0.35">
      <c r="A83" s="3">
        <v>82</v>
      </c>
      <c r="B83" s="11" t="s">
        <v>73</v>
      </c>
      <c r="C83" s="11" t="s">
        <v>172</v>
      </c>
      <c r="D83" s="9" t="s">
        <v>23</v>
      </c>
      <c r="E83" s="12">
        <v>27143</v>
      </c>
      <c r="F83" s="7">
        <f t="shared" ca="1" si="3"/>
        <v>50</v>
      </c>
      <c r="G83" s="6">
        <v>37143</v>
      </c>
      <c r="H83" s="7">
        <f t="shared" ca="1" si="4"/>
        <v>23</v>
      </c>
      <c r="I83" s="8">
        <v>2</v>
      </c>
      <c r="J83" s="9" t="str">
        <f t="shared" si="5"/>
        <v>agent</v>
      </c>
      <c r="K83" s="10" t="s">
        <v>15</v>
      </c>
      <c r="L83" s="39">
        <v>1900</v>
      </c>
    </row>
    <row r="84" spans="1:12" x14ac:dyDescent="0.35">
      <c r="A84" s="3">
        <v>83</v>
      </c>
      <c r="B84" s="11" t="s">
        <v>173</v>
      </c>
      <c r="C84" s="11" t="s">
        <v>174</v>
      </c>
      <c r="D84" s="9" t="s">
        <v>23</v>
      </c>
      <c r="E84" s="12">
        <v>27144</v>
      </c>
      <c r="F84" s="7">
        <f t="shared" ca="1" si="3"/>
        <v>50</v>
      </c>
      <c r="G84" s="6">
        <v>37144</v>
      </c>
      <c r="H84" s="7">
        <f t="shared" ca="1" si="4"/>
        <v>23</v>
      </c>
      <c r="I84" s="8">
        <v>2</v>
      </c>
      <c r="J84" s="9" t="str">
        <f t="shared" si="5"/>
        <v>agent</v>
      </c>
      <c r="K84" s="10" t="s">
        <v>15</v>
      </c>
      <c r="L84" s="39">
        <v>1900</v>
      </c>
    </row>
    <row r="85" spans="1:12" x14ac:dyDescent="0.35">
      <c r="A85" s="3">
        <v>84</v>
      </c>
      <c r="B85" s="11" t="s">
        <v>175</v>
      </c>
      <c r="C85" s="11" t="s">
        <v>176</v>
      </c>
      <c r="D85" s="9" t="s">
        <v>14</v>
      </c>
      <c r="E85" s="12">
        <v>27146</v>
      </c>
      <c r="F85" s="7">
        <f t="shared" ca="1" si="3"/>
        <v>50</v>
      </c>
      <c r="G85" s="6">
        <v>37146</v>
      </c>
      <c r="H85" s="7">
        <f t="shared" ca="1" si="4"/>
        <v>23</v>
      </c>
      <c r="I85" s="8">
        <v>2</v>
      </c>
      <c r="J85" s="9" t="str">
        <f t="shared" si="5"/>
        <v>agent</v>
      </c>
      <c r="K85" s="10" t="s">
        <v>15</v>
      </c>
      <c r="L85" s="39">
        <v>1900</v>
      </c>
    </row>
    <row r="86" spans="1:12" x14ac:dyDescent="0.35">
      <c r="A86" s="3">
        <v>85</v>
      </c>
      <c r="B86" s="11" t="s">
        <v>177</v>
      </c>
      <c r="C86" s="11" t="s">
        <v>70</v>
      </c>
      <c r="D86" s="9" t="s">
        <v>14</v>
      </c>
      <c r="E86" s="12">
        <v>27148</v>
      </c>
      <c r="F86" s="7">
        <f t="shared" ca="1" si="3"/>
        <v>50</v>
      </c>
      <c r="G86" s="6">
        <v>37148</v>
      </c>
      <c r="H86" s="7">
        <f t="shared" ca="1" si="4"/>
        <v>23</v>
      </c>
      <c r="I86" s="8">
        <v>2</v>
      </c>
      <c r="J86" s="9" t="str">
        <f t="shared" si="5"/>
        <v>agent</v>
      </c>
      <c r="K86" s="10" t="s">
        <v>15</v>
      </c>
      <c r="L86" s="39">
        <v>1125</v>
      </c>
    </row>
    <row r="87" spans="1:12" x14ac:dyDescent="0.35">
      <c r="A87" s="3">
        <v>86</v>
      </c>
      <c r="B87" s="11" t="s">
        <v>178</v>
      </c>
      <c r="C87" s="11" t="s">
        <v>179</v>
      </c>
      <c r="D87" s="9" t="s">
        <v>14</v>
      </c>
      <c r="E87" s="12">
        <v>27180</v>
      </c>
      <c r="F87" s="7">
        <f t="shared" ca="1" si="3"/>
        <v>50</v>
      </c>
      <c r="G87" s="6">
        <v>37180</v>
      </c>
      <c r="H87" s="7">
        <f t="shared" ca="1" si="4"/>
        <v>23</v>
      </c>
      <c r="I87" s="8">
        <v>2</v>
      </c>
      <c r="J87" s="9" t="str">
        <f t="shared" si="5"/>
        <v>agent</v>
      </c>
      <c r="K87" s="10" t="s">
        <v>15</v>
      </c>
      <c r="L87" s="39">
        <v>1700</v>
      </c>
    </row>
    <row r="88" spans="1:12" x14ac:dyDescent="0.35">
      <c r="A88" s="3">
        <v>87</v>
      </c>
      <c r="B88" s="11" t="s">
        <v>180</v>
      </c>
      <c r="C88" s="11" t="s">
        <v>70</v>
      </c>
      <c r="D88" s="9" t="s">
        <v>14</v>
      </c>
      <c r="E88" s="12">
        <v>27181</v>
      </c>
      <c r="F88" s="7">
        <f t="shared" ca="1" si="3"/>
        <v>50</v>
      </c>
      <c r="G88" s="6">
        <v>37181</v>
      </c>
      <c r="H88" s="7">
        <f t="shared" ca="1" si="4"/>
        <v>23</v>
      </c>
      <c r="I88" s="8">
        <v>2</v>
      </c>
      <c r="J88" s="9" t="str">
        <f t="shared" si="5"/>
        <v>agent</v>
      </c>
      <c r="K88" s="10" t="s">
        <v>15</v>
      </c>
      <c r="L88" s="39">
        <v>1200</v>
      </c>
    </row>
    <row r="89" spans="1:12" x14ac:dyDescent="0.35">
      <c r="A89" s="3">
        <v>88</v>
      </c>
      <c r="B89" s="11" t="s">
        <v>181</v>
      </c>
      <c r="C89" s="11" t="s">
        <v>182</v>
      </c>
      <c r="D89" s="9" t="s">
        <v>14</v>
      </c>
      <c r="E89" s="12">
        <v>27195</v>
      </c>
      <c r="F89" s="7">
        <f t="shared" ca="1" si="3"/>
        <v>50</v>
      </c>
      <c r="G89" s="6">
        <v>37195</v>
      </c>
      <c r="H89" s="7">
        <f t="shared" ca="1" si="4"/>
        <v>23</v>
      </c>
      <c r="I89" s="8">
        <v>2</v>
      </c>
      <c r="J89" s="9" t="str">
        <f t="shared" si="5"/>
        <v>agent</v>
      </c>
      <c r="K89" s="10" t="s">
        <v>15</v>
      </c>
      <c r="L89" s="39">
        <v>1900</v>
      </c>
    </row>
    <row r="90" spans="1:12" x14ac:dyDescent="0.35">
      <c r="A90" s="3">
        <v>89</v>
      </c>
      <c r="B90" s="11" t="s">
        <v>183</v>
      </c>
      <c r="C90" s="11" t="s">
        <v>184</v>
      </c>
      <c r="D90" s="9" t="s">
        <v>14</v>
      </c>
      <c r="E90" s="12">
        <v>27242</v>
      </c>
      <c r="F90" s="7">
        <f t="shared" ca="1" si="3"/>
        <v>50</v>
      </c>
      <c r="G90" s="6">
        <v>37242</v>
      </c>
      <c r="H90" s="7">
        <f t="shared" ca="1" si="4"/>
        <v>23</v>
      </c>
      <c r="I90" s="8">
        <v>7</v>
      </c>
      <c r="J90" s="9" t="str">
        <f t="shared" si="5"/>
        <v>agent</v>
      </c>
      <c r="K90" s="10" t="s">
        <v>15</v>
      </c>
      <c r="L90" s="39">
        <v>3400</v>
      </c>
    </row>
    <row r="91" spans="1:12" x14ac:dyDescent="0.35">
      <c r="A91" s="3">
        <v>90</v>
      </c>
      <c r="B91" s="11" t="s">
        <v>185</v>
      </c>
      <c r="C91" s="11" t="s">
        <v>48</v>
      </c>
      <c r="D91" s="9" t="s">
        <v>14</v>
      </c>
      <c r="E91" s="12">
        <v>27246</v>
      </c>
      <c r="F91" s="7">
        <f t="shared" ca="1" si="3"/>
        <v>50</v>
      </c>
      <c r="G91" s="6">
        <v>37246</v>
      </c>
      <c r="H91" s="7">
        <f t="shared" ca="1" si="4"/>
        <v>23</v>
      </c>
      <c r="I91" s="8">
        <v>5</v>
      </c>
      <c r="J91" s="9" t="str">
        <f t="shared" si="5"/>
        <v>agent</v>
      </c>
      <c r="K91" s="10" t="s">
        <v>15</v>
      </c>
      <c r="L91" s="39">
        <v>2900</v>
      </c>
    </row>
    <row r="92" spans="1:12" x14ac:dyDescent="0.35">
      <c r="A92" s="3">
        <v>91</v>
      </c>
      <c r="B92" s="11" t="s">
        <v>186</v>
      </c>
      <c r="C92" s="11" t="s">
        <v>187</v>
      </c>
      <c r="D92" s="9" t="s">
        <v>14</v>
      </c>
      <c r="E92" s="12">
        <v>27401</v>
      </c>
      <c r="F92" s="7">
        <f t="shared" ca="1" si="3"/>
        <v>50</v>
      </c>
      <c r="G92" s="6">
        <v>37401</v>
      </c>
      <c r="H92" s="7">
        <f t="shared" ca="1" si="4"/>
        <v>22</v>
      </c>
      <c r="I92" s="8">
        <v>3</v>
      </c>
      <c r="J92" s="9" t="str">
        <f t="shared" si="5"/>
        <v>agent</v>
      </c>
      <c r="K92" s="10" t="s">
        <v>15</v>
      </c>
      <c r="L92" s="39">
        <v>2200</v>
      </c>
    </row>
    <row r="93" spans="1:12" x14ac:dyDescent="0.35">
      <c r="A93" s="3">
        <v>92</v>
      </c>
      <c r="B93" s="11" t="s">
        <v>188</v>
      </c>
      <c r="C93" s="11" t="s">
        <v>189</v>
      </c>
      <c r="D93" s="9" t="s">
        <v>23</v>
      </c>
      <c r="E93" s="12">
        <v>27414</v>
      </c>
      <c r="F93" s="7">
        <f t="shared" ca="1" si="3"/>
        <v>50</v>
      </c>
      <c r="G93" s="6">
        <v>37414</v>
      </c>
      <c r="H93" s="7">
        <f t="shared" ca="1" si="4"/>
        <v>22</v>
      </c>
      <c r="I93" s="8">
        <v>6</v>
      </c>
      <c r="J93" s="9" t="str">
        <f t="shared" si="5"/>
        <v>agent</v>
      </c>
      <c r="K93" s="10" t="s">
        <v>28</v>
      </c>
      <c r="L93" s="39">
        <v>3000</v>
      </c>
    </row>
    <row r="94" spans="1:12" x14ac:dyDescent="0.35">
      <c r="A94" s="3">
        <v>93</v>
      </c>
      <c r="B94" s="11" t="s">
        <v>190</v>
      </c>
      <c r="C94" s="11" t="s">
        <v>50</v>
      </c>
      <c r="D94" s="9" t="s">
        <v>14</v>
      </c>
      <c r="E94" s="12">
        <v>27442</v>
      </c>
      <c r="F94" s="7">
        <f t="shared" ca="1" si="3"/>
        <v>49</v>
      </c>
      <c r="G94" s="6">
        <v>37442</v>
      </c>
      <c r="H94" s="7">
        <f t="shared" ca="1" si="4"/>
        <v>22</v>
      </c>
      <c r="I94" s="8">
        <v>2</v>
      </c>
      <c r="J94" s="9" t="str">
        <f t="shared" si="5"/>
        <v>agent</v>
      </c>
      <c r="K94" s="10" t="s">
        <v>15</v>
      </c>
      <c r="L94" s="39">
        <v>1700</v>
      </c>
    </row>
    <row r="95" spans="1:12" x14ac:dyDescent="0.35">
      <c r="A95" s="3">
        <v>94</v>
      </c>
      <c r="B95" s="11" t="s">
        <v>191</v>
      </c>
      <c r="C95" s="11" t="s">
        <v>192</v>
      </c>
      <c r="D95" s="9" t="s">
        <v>14</v>
      </c>
      <c r="E95" s="12">
        <v>27497</v>
      </c>
      <c r="F95" s="7">
        <f t="shared" ca="1" si="3"/>
        <v>49</v>
      </c>
      <c r="G95" s="6">
        <v>37498</v>
      </c>
      <c r="H95" s="7">
        <f t="shared" ca="1" si="4"/>
        <v>22</v>
      </c>
      <c r="I95" s="8">
        <v>4</v>
      </c>
      <c r="J95" s="9" t="str">
        <f t="shared" si="5"/>
        <v>agent</v>
      </c>
      <c r="K95" s="10" t="s">
        <v>20</v>
      </c>
      <c r="L95" s="39">
        <v>2600</v>
      </c>
    </row>
    <row r="96" spans="1:12" x14ac:dyDescent="0.35">
      <c r="A96" s="3">
        <v>95</v>
      </c>
      <c r="B96" s="11" t="s">
        <v>193</v>
      </c>
      <c r="C96" s="11" t="s">
        <v>194</v>
      </c>
      <c r="D96" s="9" t="s">
        <v>14</v>
      </c>
      <c r="E96" s="12">
        <v>27568</v>
      </c>
      <c r="F96" s="7">
        <f t="shared" ca="1" si="3"/>
        <v>49</v>
      </c>
      <c r="G96" s="6">
        <v>37568</v>
      </c>
      <c r="H96" s="7">
        <f t="shared" ca="1" si="4"/>
        <v>22</v>
      </c>
      <c r="I96" s="8">
        <v>5</v>
      </c>
      <c r="J96" s="9" t="str">
        <f t="shared" si="5"/>
        <v>agent</v>
      </c>
      <c r="K96" s="10" t="s">
        <v>28</v>
      </c>
      <c r="L96" s="39">
        <v>3100</v>
      </c>
    </row>
    <row r="97" spans="1:12" x14ac:dyDescent="0.35">
      <c r="A97" s="3">
        <v>96</v>
      </c>
      <c r="B97" s="11" t="s">
        <v>195</v>
      </c>
      <c r="C97" s="11" t="s">
        <v>120</v>
      </c>
      <c r="D97" s="9" t="s">
        <v>23</v>
      </c>
      <c r="E97" s="12">
        <v>27585</v>
      </c>
      <c r="F97" s="7">
        <f t="shared" ca="1" si="3"/>
        <v>49</v>
      </c>
      <c r="G97" s="6">
        <v>37585</v>
      </c>
      <c r="H97" s="7">
        <f t="shared" ca="1" si="4"/>
        <v>22</v>
      </c>
      <c r="I97" s="8">
        <v>2</v>
      </c>
      <c r="J97" s="9" t="str">
        <f t="shared" si="5"/>
        <v>agent</v>
      </c>
      <c r="K97" s="10" t="s">
        <v>39</v>
      </c>
      <c r="L97" s="39">
        <v>1900</v>
      </c>
    </row>
    <row r="98" spans="1:12" x14ac:dyDescent="0.35">
      <c r="A98" s="3">
        <v>97</v>
      </c>
      <c r="B98" s="11" t="s">
        <v>196</v>
      </c>
      <c r="C98" s="11" t="s">
        <v>197</v>
      </c>
      <c r="D98" s="9" t="s">
        <v>23</v>
      </c>
      <c r="E98" s="12">
        <v>27717</v>
      </c>
      <c r="F98" s="7">
        <f t="shared" ca="1" si="3"/>
        <v>49</v>
      </c>
      <c r="G98" s="6">
        <v>37717</v>
      </c>
      <c r="H98" s="7">
        <f t="shared" ca="1" si="4"/>
        <v>21</v>
      </c>
      <c r="I98" s="8">
        <v>3</v>
      </c>
      <c r="J98" s="9" t="str">
        <f t="shared" si="5"/>
        <v>agent</v>
      </c>
      <c r="K98" s="10" t="s">
        <v>198</v>
      </c>
      <c r="L98" s="39">
        <v>2200</v>
      </c>
    </row>
    <row r="99" spans="1:12" x14ac:dyDescent="0.35">
      <c r="A99" s="3">
        <v>98</v>
      </c>
      <c r="B99" s="11" t="s">
        <v>199</v>
      </c>
      <c r="C99" s="11" t="s">
        <v>151</v>
      </c>
      <c r="D99" s="9" t="s">
        <v>14</v>
      </c>
      <c r="E99" s="12">
        <v>27731</v>
      </c>
      <c r="F99" s="7">
        <f t="shared" ca="1" si="3"/>
        <v>49</v>
      </c>
      <c r="G99" s="6">
        <v>37731</v>
      </c>
      <c r="H99" s="7">
        <f t="shared" ca="1" si="4"/>
        <v>21</v>
      </c>
      <c r="I99" s="8">
        <v>2</v>
      </c>
      <c r="J99" s="9" t="str">
        <f t="shared" si="5"/>
        <v>agent</v>
      </c>
      <c r="K99" s="10" t="s">
        <v>15</v>
      </c>
      <c r="L99" s="39">
        <v>1400</v>
      </c>
    </row>
    <row r="100" spans="1:12" x14ac:dyDescent="0.35">
      <c r="A100" s="3">
        <v>99</v>
      </c>
      <c r="B100" s="11" t="s">
        <v>200</v>
      </c>
      <c r="C100" s="11" t="s">
        <v>114</v>
      </c>
      <c r="D100" s="9" t="s">
        <v>14</v>
      </c>
      <c r="E100" s="12">
        <v>27745</v>
      </c>
      <c r="F100" s="7">
        <f t="shared" ca="1" si="3"/>
        <v>49</v>
      </c>
      <c r="G100" s="6">
        <v>37745</v>
      </c>
      <c r="H100" s="7">
        <f t="shared" ca="1" si="4"/>
        <v>21</v>
      </c>
      <c r="I100" s="8">
        <v>8</v>
      </c>
      <c r="J100" s="9" t="str">
        <f t="shared" si="5"/>
        <v>cadre</v>
      </c>
      <c r="K100" s="10" t="s">
        <v>42</v>
      </c>
      <c r="L100" s="39">
        <v>4200</v>
      </c>
    </row>
    <row r="101" spans="1:12" x14ac:dyDescent="0.35">
      <c r="A101" s="3">
        <v>100</v>
      </c>
      <c r="B101" s="11" t="s">
        <v>201</v>
      </c>
      <c r="C101" s="11" t="s">
        <v>202</v>
      </c>
      <c r="D101" s="9" t="s">
        <v>23</v>
      </c>
      <c r="E101" s="12">
        <v>27753</v>
      </c>
      <c r="F101" s="7">
        <f t="shared" ca="1" si="3"/>
        <v>49</v>
      </c>
      <c r="G101" s="6">
        <v>37753</v>
      </c>
      <c r="H101" s="7">
        <f t="shared" ca="1" si="4"/>
        <v>21</v>
      </c>
      <c r="I101" s="8">
        <v>2</v>
      </c>
      <c r="J101" s="9" t="str">
        <f t="shared" si="5"/>
        <v>agent</v>
      </c>
      <c r="K101" s="10" t="s">
        <v>15</v>
      </c>
      <c r="L101" s="39">
        <v>1100</v>
      </c>
    </row>
    <row r="102" spans="1:12" x14ac:dyDescent="0.35">
      <c r="A102" s="3">
        <v>101</v>
      </c>
      <c r="B102" s="11" t="s">
        <v>203</v>
      </c>
      <c r="C102" s="11" t="s">
        <v>60</v>
      </c>
      <c r="D102" s="9" t="s">
        <v>14</v>
      </c>
      <c r="E102" s="12">
        <v>20546</v>
      </c>
      <c r="F102" s="7">
        <f t="shared" ca="1" si="3"/>
        <v>68</v>
      </c>
      <c r="G102" s="6">
        <v>37851</v>
      </c>
      <c r="H102" s="7">
        <f t="shared" ca="1" si="4"/>
        <v>21</v>
      </c>
      <c r="I102" s="8">
        <v>5</v>
      </c>
      <c r="J102" s="9" t="str">
        <f t="shared" si="5"/>
        <v>agent</v>
      </c>
      <c r="K102" s="10" t="s">
        <v>15</v>
      </c>
      <c r="L102" s="39">
        <v>2900</v>
      </c>
    </row>
    <row r="103" spans="1:12" x14ac:dyDescent="0.35">
      <c r="A103" s="3">
        <v>102</v>
      </c>
      <c r="B103" s="11" t="s">
        <v>204</v>
      </c>
      <c r="C103" s="11" t="s">
        <v>205</v>
      </c>
      <c r="D103" s="9" t="s">
        <v>14</v>
      </c>
      <c r="E103" s="12">
        <v>20595</v>
      </c>
      <c r="F103" s="7">
        <f t="shared" ca="1" si="3"/>
        <v>68</v>
      </c>
      <c r="G103" s="6">
        <v>37900</v>
      </c>
      <c r="H103" s="7">
        <f t="shared" ca="1" si="4"/>
        <v>21</v>
      </c>
      <c r="I103" s="8">
        <v>9</v>
      </c>
      <c r="J103" s="9" t="str">
        <f t="shared" si="5"/>
        <v>cadre</v>
      </c>
      <c r="K103" s="10" t="s">
        <v>34</v>
      </c>
      <c r="L103" s="39">
        <v>3800</v>
      </c>
    </row>
    <row r="104" spans="1:12" x14ac:dyDescent="0.35">
      <c r="A104" s="3">
        <v>103</v>
      </c>
      <c r="B104" s="11" t="s">
        <v>206</v>
      </c>
      <c r="C104" s="11" t="s">
        <v>207</v>
      </c>
      <c r="D104" s="9" t="s">
        <v>23</v>
      </c>
      <c r="E104" s="12">
        <v>20628</v>
      </c>
      <c r="F104" s="7">
        <f t="shared" ca="1" si="3"/>
        <v>68</v>
      </c>
      <c r="G104" s="6">
        <v>37933</v>
      </c>
      <c r="H104" s="7">
        <f t="shared" ca="1" si="4"/>
        <v>21</v>
      </c>
      <c r="I104" s="8">
        <v>2</v>
      </c>
      <c r="J104" s="9" t="str">
        <f t="shared" si="5"/>
        <v>agent</v>
      </c>
      <c r="K104" s="10" t="s">
        <v>15</v>
      </c>
      <c r="L104" s="39">
        <v>1400</v>
      </c>
    </row>
    <row r="105" spans="1:12" x14ac:dyDescent="0.35">
      <c r="A105" s="3">
        <v>104</v>
      </c>
      <c r="B105" s="11" t="s">
        <v>208</v>
      </c>
      <c r="C105" s="11" t="s">
        <v>60</v>
      </c>
      <c r="D105" s="9" t="s">
        <v>14</v>
      </c>
      <c r="E105" s="12">
        <v>20693</v>
      </c>
      <c r="F105" s="7">
        <f t="shared" ca="1" si="3"/>
        <v>68</v>
      </c>
      <c r="G105" s="6">
        <v>37998</v>
      </c>
      <c r="H105" s="7">
        <f t="shared" ca="1" si="4"/>
        <v>21</v>
      </c>
      <c r="I105" s="8">
        <v>5</v>
      </c>
      <c r="J105" s="9" t="str">
        <f t="shared" si="5"/>
        <v>agent</v>
      </c>
      <c r="K105" s="10" t="s">
        <v>15</v>
      </c>
      <c r="L105" s="39">
        <v>2900</v>
      </c>
    </row>
    <row r="106" spans="1:12" x14ac:dyDescent="0.35">
      <c r="A106" s="3">
        <v>105</v>
      </c>
      <c r="B106" s="11" t="s">
        <v>209</v>
      </c>
      <c r="C106" s="11" t="s">
        <v>210</v>
      </c>
      <c r="D106" s="9" t="s">
        <v>14</v>
      </c>
      <c r="E106" s="12">
        <v>20793</v>
      </c>
      <c r="F106" s="7">
        <f t="shared" ca="1" si="3"/>
        <v>68</v>
      </c>
      <c r="G106" s="6">
        <v>38098</v>
      </c>
      <c r="H106" s="7">
        <f t="shared" ca="1" si="4"/>
        <v>20</v>
      </c>
      <c r="I106" s="8">
        <v>2</v>
      </c>
      <c r="J106" s="9" t="str">
        <f t="shared" si="5"/>
        <v>agent</v>
      </c>
      <c r="K106" s="10" t="s">
        <v>15</v>
      </c>
      <c r="L106" s="39">
        <v>1200</v>
      </c>
    </row>
    <row r="107" spans="1:12" x14ac:dyDescent="0.35">
      <c r="A107" s="3">
        <v>106</v>
      </c>
      <c r="B107" s="11" t="s">
        <v>211</v>
      </c>
      <c r="C107" s="11" t="s">
        <v>212</v>
      </c>
      <c r="D107" s="9" t="s">
        <v>23</v>
      </c>
      <c r="E107" s="12">
        <v>20816</v>
      </c>
      <c r="F107" s="7">
        <f t="shared" ca="1" si="3"/>
        <v>68</v>
      </c>
      <c r="G107" s="6">
        <v>38121</v>
      </c>
      <c r="H107" s="7">
        <f t="shared" ca="1" si="4"/>
        <v>20</v>
      </c>
      <c r="I107" s="8">
        <v>7</v>
      </c>
      <c r="J107" s="9" t="str">
        <f t="shared" si="5"/>
        <v>agent</v>
      </c>
      <c r="K107" s="10" t="s">
        <v>15</v>
      </c>
      <c r="L107" s="39">
        <v>3600</v>
      </c>
    </row>
    <row r="108" spans="1:12" x14ac:dyDescent="0.35">
      <c r="A108" s="3">
        <v>107</v>
      </c>
      <c r="B108" s="11" t="s">
        <v>213</v>
      </c>
      <c r="C108" s="11" t="s">
        <v>214</v>
      </c>
      <c r="D108" s="9" t="s">
        <v>14</v>
      </c>
      <c r="E108" s="12">
        <v>20820</v>
      </c>
      <c r="F108" s="7">
        <f t="shared" ca="1" si="3"/>
        <v>68</v>
      </c>
      <c r="G108" s="6">
        <v>38125</v>
      </c>
      <c r="H108" s="7">
        <f t="shared" ca="1" si="4"/>
        <v>20</v>
      </c>
      <c r="I108" s="8">
        <v>4</v>
      </c>
      <c r="J108" s="9" t="str">
        <f t="shared" si="5"/>
        <v>agent</v>
      </c>
      <c r="K108" s="10" t="s">
        <v>39</v>
      </c>
      <c r="L108" s="39">
        <v>2800</v>
      </c>
    </row>
    <row r="109" spans="1:12" x14ac:dyDescent="0.35">
      <c r="A109" s="3">
        <v>108</v>
      </c>
      <c r="B109" s="11" t="s">
        <v>215</v>
      </c>
      <c r="C109" s="11" t="s">
        <v>216</v>
      </c>
      <c r="D109" s="9" t="s">
        <v>23</v>
      </c>
      <c r="E109" s="12">
        <v>28191</v>
      </c>
      <c r="F109" s="7">
        <f t="shared" ca="1" si="3"/>
        <v>47</v>
      </c>
      <c r="G109" s="6">
        <v>38191</v>
      </c>
      <c r="H109" s="7">
        <f t="shared" ca="1" si="4"/>
        <v>20</v>
      </c>
      <c r="I109" s="8">
        <v>6</v>
      </c>
      <c r="J109" s="9" t="str">
        <f t="shared" si="5"/>
        <v>agent</v>
      </c>
      <c r="K109" s="10" t="s">
        <v>28</v>
      </c>
      <c r="L109" s="39">
        <v>3000</v>
      </c>
    </row>
    <row r="110" spans="1:12" x14ac:dyDescent="0.35">
      <c r="A110" s="3">
        <v>109</v>
      </c>
      <c r="B110" s="11" t="s">
        <v>217</v>
      </c>
      <c r="C110" s="11" t="s">
        <v>218</v>
      </c>
      <c r="D110" s="9" t="s">
        <v>23</v>
      </c>
      <c r="E110" s="12">
        <v>28212</v>
      </c>
      <c r="F110" s="7">
        <f t="shared" ca="1" si="3"/>
        <v>47</v>
      </c>
      <c r="G110" s="6">
        <v>38212</v>
      </c>
      <c r="H110" s="7">
        <f t="shared" ca="1" si="4"/>
        <v>20</v>
      </c>
      <c r="I110" s="8">
        <v>8</v>
      </c>
      <c r="J110" s="9" t="str">
        <f t="shared" si="5"/>
        <v>cadre</v>
      </c>
      <c r="K110" s="10" t="s">
        <v>34</v>
      </c>
      <c r="L110" s="39">
        <v>4200</v>
      </c>
    </row>
    <row r="111" spans="1:12" x14ac:dyDescent="0.35">
      <c r="A111" s="3">
        <v>110</v>
      </c>
      <c r="B111" s="11" t="s">
        <v>69</v>
      </c>
      <c r="C111" s="11" t="s">
        <v>219</v>
      </c>
      <c r="D111" s="9" t="s">
        <v>23</v>
      </c>
      <c r="E111" s="12">
        <v>28247</v>
      </c>
      <c r="F111" s="7">
        <f t="shared" ca="1" si="3"/>
        <v>47</v>
      </c>
      <c r="G111" s="6">
        <v>38247</v>
      </c>
      <c r="H111" s="7">
        <f t="shared" ca="1" si="4"/>
        <v>20</v>
      </c>
      <c r="I111" s="8">
        <v>4</v>
      </c>
      <c r="J111" s="9" t="str">
        <f t="shared" si="5"/>
        <v>agent</v>
      </c>
      <c r="K111" s="10" t="s">
        <v>20</v>
      </c>
      <c r="L111" s="39">
        <v>2800</v>
      </c>
    </row>
    <row r="112" spans="1:12" x14ac:dyDescent="0.35">
      <c r="A112" s="3">
        <v>111</v>
      </c>
      <c r="B112" s="11" t="s">
        <v>220</v>
      </c>
      <c r="C112" s="11" t="s">
        <v>221</v>
      </c>
      <c r="D112" s="9" t="s">
        <v>23</v>
      </c>
      <c r="E112" s="12">
        <v>28251</v>
      </c>
      <c r="F112" s="7">
        <f t="shared" ca="1" si="3"/>
        <v>47</v>
      </c>
      <c r="G112" s="6">
        <v>38251</v>
      </c>
      <c r="H112" s="7">
        <f t="shared" ca="1" si="4"/>
        <v>20</v>
      </c>
      <c r="I112" s="8">
        <v>2</v>
      </c>
      <c r="J112" s="9" t="str">
        <f t="shared" si="5"/>
        <v>agent</v>
      </c>
      <c r="K112" s="10" t="s">
        <v>15</v>
      </c>
      <c r="L112" s="39">
        <v>1400</v>
      </c>
    </row>
    <row r="113" spans="1:12" x14ac:dyDescent="0.35">
      <c r="A113" s="3">
        <v>112</v>
      </c>
      <c r="B113" s="11" t="s">
        <v>222</v>
      </c>
      <c r="C113" s="11" t="s">
        <v>176</v>
      </c>
      <c r="D113" s="9" t="s">
        <v>14</v>
      </c>
      <c r="E113" s="12">
        <v>28276</v>
      </c>
      <c r="F113" s="7">
        <f t="shared" ca="1" si="3"/>
        <v>47</v>
      </c>
      <c r="G113" s="6">
        <v>38276</v>
      </c>
      <c r="H113" s="7">
        <f t="shared" ca="1" si="4"/>
        <v>20</v>
      </c>
      <c r="I113" s="8">
        <v>2</v>
      </c>
      <c r="J113" s="9" t="str">
        <f t="shared" si="5"/>
        <v>agent</v>
      </c>
      <c r="K113" s="10" t="s">
        <v>15</v>
      </c>
      <c r="L113" s="39">
        <v>1900</v>
      </c>
    </row>
    <row r="114" spans="1:12" x14ac:dyDescent="0.35">
      <c r="A114" s="3">
        <v>113</v>
      </c>
      <c r="B114" s="11" t="s">
        <v>223</v>
      </c>
      <c r="C114" s="11" t="s">
        <v>221</v>
      </c>
      <c r="D114" s="9" t="s">
        <v>14</v>
      </c>
      <c r="E114" s="12">
        <v>28288</v>
      </c>
      <c r="F114" s="7">
        <f t="shared" ca="1" si="3"/>
        <v>47</v>
      </c>
      <c r="G114" s="6">
        <v>38289</v>
      </c>
      <c r="H114" s="7">
        <f t="shared" ca="1" si="4"/>
        <v>20</v>
      </c>
      <c r="I114" s="8">
        <v>2</v>
      </c>
      <c r="J114" s="9" t="str">
        <f t="shared" si="5"/>
        <v>agent</v>
      </c>
      <c r="K114" s="10" t="s">
        <v>15</v>
      </c>
      <c r="L114" s="39">
        <v>1400</v>
      </c>
    </row>
    <row r="115" spans="1:12" x14ac:dyDescent="0.35">
      <c r="A115" s="3">
        <v>114</v>
      </c>
      <c r="B115" s="11" t="s">
        <v>224</v>
      </c>
      <c r="C115" s="11" t="s">
        <v>205</v>
      </c>
      <c r="D115" s="9" t="s">
        <v>14</v>
      </c>
      <c r="E115" s="12">
        <v>28303</v>
      </c>
      <c r="F115" s="7">
        <f t="shared" ca="1" si="3"/>
        <v>47</v>
      </c>
      <c r="G115" s="6">
        <v>38303</v>
      </c>
      <c r="H115" s="7">
        <f t="shared" ca="1" si="4"/>
        <v>20</v>
      </c>
      <c r="I115" s="8">
        <v>9</v>
      </c>
      <c r="J115" s="9" t="str">
        <f t="shared" si="5"/>
        <v>cadre</v>
      </c>
      <c r="K115" s="10" t="s">
        <v>28</v>
      </c>
      <c r="L115" s="39">
        <v>3800</v>
      </c>
    </row>
    <row r="116" spans="1:12" x14ac:dyDescent="0.35">
      <c r="A116" s="3">
        <v>115</v>
      </c>
      <c r="B116" s="11" t="s">
        <v>225</v>
      </c>
      <c r="C116" s="11" t="s">
        <v>44</v>
      </c>
      <c r="D116" s="9" t="s">
        <v>23</v>
      </c>
      <c r="E116" s="12">
        <v>28357</v>
      </c>
      <c r="F116" s="7">
        <f t="shared" ca="1" si="3"/>
        <v>47</v>
      </c>
      <c r="G116" s="6">
        <v>38357</v>
      </c>
      <c r="H116" s="7">
        <f t="shared" ca="1" si="4"/>
        <v>20</v>
      </c>
      <c r="I116" s="8">
        <v>7</v>
      </c>
      <c r="J116" s="9" t="str">
        <f t="shared" si="5"/>
        <v>agent</v>
      </c>
      <c r="K116" s="10" t="s">
        <v>15</v>
      </c>
      <c r="L116" s="39">
        <v>3400</v>
      </c>
    </row>
    <row r="117" spans="1:12" x14ac:dyDescent="0.35">
      <c r="A117" s="3">
        <v>116</v>
      </c>
      <c r="B117" s="11" t="s">
        <v>226</v>
      </c>
      <c r="C117" s="11" t="s">
        <v>227</v>
      </c>
      <c r="D117" s="9" t="s">
        <v>14</v>
      </c>
      <c r="E117" s="12">
        <v>28394</v>
      </c>
      <c r="F117" s="7">
        <f t="shared" ca="1" si="3"/>
        <v>47</v>
      </c>
      <c r="G117" s="6">
        <v>38394</v>
      </c>
      <c r="H117" s="7">
        <f t="shared" ca="1" si="4"/>
        <v>19</v>
      </c>
      <c r="I117" s="8">
        <v>1</v>
      </c>
      <c r="J117" s="9" t="str">
        <f t="shared" si="5"/>
        <v>agent</v>
      </c>
      <c r="K117" s="10" t="s">
        <v>31</v>
      </c>
      <c r="L117" s="39">
        <v>1400</v>
      </c>
    </row>
    <row r="118" spans="1:12" x14ac:dyDescent="0.35">
      <c r="A118" s="3">
        <v>117</v>
      </c>
      <c r="B118" s="11" t="s">
        <v>228</v>
      </c>
      <c r="C118" s="11" t="s">
        <v>229</v>
      </c>
      <c r="D118" s="9" t="s">
        <v>14</v>
      </c>
      <c r="E118" s="12">
        <v>28470</v>
      </c>
      <c r="F118" s="7">
        <f t="shared" ca="1" si="3"/>
        <v>47</v>
      </c>
      <c r="G118" s="6">
        <v>38471</v>
      </c>
      <c r="H118" s="7">
        <f t="shared" ca="1" si="4"/>
        <v>19</v>
      </c>
      <c r="I118" s="8">
        <v>2</v>
      </c>
      <c r="J118" s="9" t="str">
        <f t="shared" si="5"/>
        <v>agent</v>
      </c>
      <c r="K118" s="10" t="s">
        <v>15</v>
      </c>
      <c r="L118" s="39">
        <v>1200</v>
      </c>
    </row>
    <row r="119" spans="1:12" x14ac:dyDescent="0.35">
      <c r="A119" s="3">
        <v>118</v>
      </c>
      <c r="B119" s="11" t="s">
        <v>230</v>
      </c>
      <c r="C119" s="11" t="s">
        <v>231</v>
      </c>
      <c r="D119" s="9" t="s">
        <v>23</v>
      </c>
      <c r="E119" s="12">
        <v>28475</v>
      </c>
      <c r="F119" s="7">
        <f t="shared" ca="1" si="3"/>
        <v>47</v>
      </c>
      <c r="G119" s="6">
        <v>38475</v>
      </c>
      <c r="H119" s="7">
        <f t="shared" ca="1" si="4"/>
        <v>19</v>
      </c>
      <c r="I119" s="8">
        <v>7</v>
      </c>
      <c r="J119" s="9" t="str">
        <f t="shared" si="5"/>
        <v>agent</v>
      </c>
      <c r="K119" s="10" t="s">
        <v>34</v>
      </c>
      <c r="L119" s="39">
        <v>3200</v>
      </c>
    </row>
    <row r="120" spans="1:12" x14ac:dyDescent="0.35">
      <c r="A120" s="3">
        <v>119</v>
      </c>
      <c r="B120" s="11" t="s">
        <v>232</v>
      </c>
      <c r="C120" s="11" t="s">
        <v>110</v>
      </c>
      <c r="D120" s="9" t="s">
        <v>14</v>
      </c>
      <c r="E120" s="12">
        <v>28523</v>
      </c>
      <c r="F120" s="7">
        <f t="shared" ca="1" si="3"/>
        <v>46</v>
      </c>
      <c r="G120" s="6">
        <v>38523</v>
      </c>
      <c r="H120" s="7">
        <f t="shared" ca="1" si="4"/>
        <v>19</v>
      </c>
      <c r="I120" s="8">
        <v>5</v>
      </c>
      <c r="J120" s="9" t="str">
        <f t="shared" si="5"/>
        <v>agent</v>
      </c>
      <c r="K120" s="10" t="s">
        <v>15</v>
      </c>
      <c r="L120" s="39">
        <v>2900</v>
      </c>
    </row>
    <row r="121" spans="1:12" x14ac:dyDescent="0.35">
      <c r="A121" s="3">
        <v>120</v>
      </c>
      <c r="B121" s="11" t="s">
        <v>233</v>
      </c>
      <c r="C121" s="11" t="s">
        <v>218</v>
      </c>
      <c r="D121" s="9" t="s">
        <v>23</v>
      </c>
      <c r="E121" s="12">
        <v>28525</v>
      </c>
      <c r="F121" s="7">
        <f t="shared" ca="1" si="3"/>
        <v>46</v>
      </c>
      <c r="G121" s="6">
        <v>38524</v>
      </c>
      <c r="H121" s="7">
        <f t="shared" ca="1" si="4"/>
        <v>19</v>
      </c>
      <c r="I121" s="8">
        <v>8</v>
      </c>
      <c r="J121" s="9" t="str">
        <f t="shared" si="5"/>
        <v>cadre</v>
      </c>
      <c r="K121" s="10" t="s">
        <v>34</v>
      </c>
      <c r="L121" s="39">
        <v>3700</v>
      </c>
    </row>
    <row r="122" spans="1:12" x14ac:dyDescent="0.35">
      <c r="A122" s="3">
        <v>121</v>
      </c>
      <c r="B122" s="11" t="s">
        <v>234</v>
      </c>
      <c r="C122" s="11" t="s">
        <v>66</v>
      </c>
      <c r="D122" s="9" t="s">
        <v>14</v>
      </c>
      <c r="E122" s="12">
        <v>28525</v>
      </c>
      <c r="F122" s="7">
        <f t="shared" ca="1" si="3"/>
        <v>46</v>
      </c>
      <c r="G122" s="6">
        <v>38525</v>
      </c>
      <c r="H122" s="7">
        <f t="shared" ca="1" si="4"/>
        <v>19</v>
      </c>
      <c r="I122" s="8">
        <v>2</v>
      </c>
      <c r="J122" s="9" t="str">
        <f t="shared" si="5"/>
        <v>agent</v>
      </c>
      <c r="K122" s="10" t="s">
        <v>15</v>
      </c>
      <c r="L122" s="39">
        <v>1400</v>
      </c>
    </row>
    <row r="123" spans="1:12" x14ac:dyDescent="0.35">
      <c r="A123" s="3">
        <v>122</v>
      </c>
      <c r="B123" s="11" t="s">
        <v>235</v>
      </c>
      <c r="C123" s="11" t="s">
        <v>236</v>
      </c>
      <c r="D123" s="9" t="s">
        <v>23</v>
      </c>
      <c r="E123" s="12">
        <v>28548</v>
      </c>
      <c r="F123" s="7">
        <f t="shared" ca="1" si="3"/>
        <v>46</v>
      </c>
      <c r="G123" s="6">
        <v>38548</v>
      </c>
      <c r="H123" s="7">
        <f t="shared" ca="1" si="4"/>
        <v>19</v>
      </c>
      <c r="I123" s="8">
        <v>5</v>
      </c>
      <c r="J123" s="9" t="str">
        <f t="shared" si="5"/>
        <v>agent</v>
      </c>
      <c r="K123" s="10" t="s">
        <v>42</v>
      </c>
      <c r="L123" s="39">
        <v>3200</v>
      </c>
    </row>
    <row r="124" spans="1:12" x14ac:dyDescent="0.35">
      <c r="A124" s="3">
        <v>123</v>
      </c>
      <c r="B124" s="11" t="s">
        <v>237</v>
      </c>
      <c r="C124" s="11" t="s">
        <v>168</v>
      </c>
      <c r="D124" s="9" t="s">
        <v>14</v>
      </c>
      <c r="E124" s="12">
        <v>28558</v>
      </c>
      <c r="F124" s="7">
        <f t="shared" ca="1" si="3"/>
        <v>46</v>
      </c>
      <c r="G124" s="6">
        <v>38558</v>
      </c>
      <c r="H124" s="7">
        <f t="shared" ca="1" si="4"/>
        <v>19</v>
      </c>
      <c r="I124" s="8">
        <v>2</v>
      </c>
      <c r="J124" s="9" t="str">
        <f t="shared" si="5"/>
        <v>agent</v>
      </c>
      <c r="K124" s="10" t="s">
        <v>15</v>
      </c>
      <c r="L124" s="39">
        <v>1900</v>
      </c>
    </row>
    <row r="125" spans="1:12" x14ac:dyDescent="0.35">
      <c r="A125" s="3">
        <v>124</v>
      </c>
      <c r="B125" s="11" t="s">
        <v>238</v>
      </c>
      <c r="C125" s="11" t="s">
        <v>239</v>
      </c>
      <c r="D125" s="9" t="s">
        <v>14</v>
      </c>
      <c r="E125" s="12">
        <v>28566</v>
      </c>
      <c r="F125" s="7">
        <f t="shared" ca="1" si="3"/>
        <v>46</v>
      </c>
      <c r="G125" s="6">
        <v>38566</v>
      </c>
      <c r="H125" s="7">
        <f t="shared" ca="1" si="4"/>
        <v>19</v>
      </c>
      <c r="I125" s="8">
        <v>2</v>
      </c>
      <c r="J125" s="9" t="str">
        <f t="shared" si="5"/>
        <v>agent</v>
      </c>
      <c r="K125" s="10" t="s">
        <v>15</v>
      </c>
      <c r="L125" s="39">
        <v>1400</v>
      </c>
    </row>
    <row r="126" spans="1:12" x14ac:dyDescent="0.35">
      <c r="A126" s="3">
        <v>125</v>
      </c>
      <c r="B126" s="11" t="s">
        <v>240</v>
      </c>
      <c r="C126" s="11" t="s">
        <v>168</v>
      </c>
      <c r="D126" s="9" t="s">
        <v>14</v>
      </c>
      <c r="E126" s="12">
        <v>28620</v>
      </c>
      <c r="F126" s="7">
        <f t="shared" ca="1" si="3"/>
        <v>46</v>
      </c>
      <c r="G126" s="6">
        <v>38620</v>
      </c>
      <c r="H126" s="7">
        <f t="shared" ca="1" si="4"/>
        <v>19</v>
      </c>
      <c r="I126" s="8">
        <v>2</v>
      </c>
      <c r="J126" s="9" t="str">
        <f t="shared" si="5"/>
        <v>agent</v>
      </c>
      <c r="K126" s="10" t="s">
        <v>15</v>
      </c>
      <c r="L126" s="39">
        <v>1900</v>
      </c>
    </row>
    <row r="127" spans="1:12" x14ac:dyDescent="0.35">
      <c r="A127" s="3">
        <v>126</v>
      </c>
      <c r="B127" s="11" t="s">
        <v>241</v>
      </c>
      <c r="C127" s="11" t="s">
        <v>74</v>
      </c>
      <c r="D127" s="9" t="s">
        <v>14</v>
      </c>
      <c r="E127" s="12">
        <v>28686</v>
      </c>
      <c r="F127" s="7">
        <f t="shared" ca="1" si="3"/>
        <v>46</v>
      </c>
      <c r="G127" s="6">
        <v>38686</v>
      </c>
      <c r="H127" s="7">
        <f t="shared" ca="1" si="4"/>
        <v>19</v>
      </c>
      <c r="I127" s="8">
        <v>5</v>
      </c>
      <c r="J127" s="9" t="str">
        <f t="shared" si="5"/>
        <v>agent</v>
      </c>
      <c r="K127" s="10" t="s">
        <v>28</v>
      </c>
      <c r="L127" s="39">
        <v>3100</v>
      </c>
    </row>
    <row r="128" spans="1:12" x14ac:dyDescent="0.35">
      <c r="A128" s="3">
        <v>127</v>
      </c>
      <c r="B128" s="11" t="s">
        <v>242</v>
      </c>
      <c r="C128" s="11" t="s">
        <v>243</v>
      </c>
      <c r="D128" s="9" t="s">
        <v>14</v>
      </c>
      <c r="E128" s="12">
        <v>28715</v>
      </c>
      <c r="F128" s="7">
        <f t="shared" ca="1" si="3"/>
        <v>46</v>
      </c>
      <c r="G128" s="6">
        <v>38715</v>
      </c>
      <c r="H128" s="7">
        <f t="shared" ca="1" si="4"/>
        <v>19</v>
      </c>
      <c r="I128" s="8">
        <v>4</v>
      </c>
      <c r="J128" s="9" t="str">
        <f t="shared" si="5"/>
        <v>agent</v>
      </c>
      <c r="K128" s="10" t="s">
        <v>28</v>
      </c>
      <c r="L128" s="39">
        <v>2400</v>
      </c>
    </row>
    <row r="129" spans="1:12" x14ac:dyDescent="0.35">
      <c r="A129" s="3">
        <v>128</v>
      </c>
      <c r="B129" s="11" t="s">
        <v>244</v>
      </c>
      <c r="C129" s="11" t="s">
        <v>245</v>
      </c>
      <c r="D129" s="9" t="s">
        <v>14</v>
      </c>
      <c r="E129" s="12">
        <v>28836</v>
      </c>
      <c r="F129" s="7">
        <f t="shared" ca="1" si="3"/>
        <v>46</v>
      </c>
      <c r="G129" s="6">
        <v>38836</v>
      </c>
      <c r="H129" s="7">
        <f t="shared" ca="1" si="4"/>
        <v>18</v>
      </c>
      <c r="I129" s="8">
        <v>2</v>
      </c>
      <c r="J129" s="9" t="str">
        <f t="shared" si="5"/>
        <v>agent</v>
      </c>
      <c r="K129" s="10" t="s">
        <v>15</v>
      </c>
      <c r="L129" s="39">
        <v>1200</v>
      </c>
    </row>
    <row r="130" spans="1:12" x14ac:dyDescent="0.35">
      <c r="A130" s="3">
        <v>129</v>
      </c>
      <c r="B130" s="11" t="s">
        <v>246</v>
      </c>
      <c r="C130" s="11" t="s">
        <v>41</v>
      </c>
      <c r="D130" s="9" t="s">
        <v>14</v>
      </c>
      <c r="E130" s="12">
        <v>42007</v>
      </c>
      <c r="F130" s="7">
        <f t="shared" ca="1" si="3"/>
        <v>10</v>
      </c>
      <c r="G130" s="6">
        <v>38858</v>
      </c>
      <c r="H130" s="7">
        <f t="shared" ca="1" si="4"/>
        <v>18</v>
      </c>
      <c r="I130" s="8">
        <v>3</v>
      </c>
      <c r="J130" s="9" t="str">
        <f t="shared" si="5"/>
        <v>agent</v>
      </c>
      <c r="K130" s="10" t="s">
        <v>42</v>
      </c>
      <c r="L130" s="39">
        <v>2200</v>
      </c>
    </row>
    <row r="131" spans="1:12" x14ac:dyDescent="0.35">
      <c r="A131" s="3">
        <v>130</v>
      </c>
      <c r="B131" s="11" t="s">
        <v>247</v>
      </c>
      <c r="C131" s="11" t="s">
        <v>248</v>
      </c>
      <c r="D131" s="9" t="s">
        <v>14</v>
      </c>
      <c r="E131" s="12">
        <v>42222</v>
      </c>
      <c r="F131" s="7">
        <f t="shared" ref="F131:F194" ca="1" si="6">DATEDIF(E131,TODAY(),"y")</f>
        <v>9</v>
      </c>
      <c r="G131" s="6">
        <v>39073</v>
      </c>
      <c r="H131" s="7">
        <f t="shared" ref="H131:H194" ca="1" si="7">DATEDIF(G131,TODAY(),"y")</f>
        <v>18</v>
      </c>
      <c r="I131" s="8">
        <v>4</v>
      </c>
      <c r="J131" s="9" t="str">
        <f t="shared" ref="J131:J194" si="8">IF(I131&gt;=8,"cadre","agent")</f>
        <v>agent</v>
      </c>
      <c r="K131" s="10" t="s">
        <v>39</v>
      </c>
      <c r="L131" s="39">
        <v>2800</v>
      </c>
    </row>
    <row r="132" spans="1:12" x14ac:dyDescent="0.35">
      <c r="A132" s="3">
        <v>131</v>
      </c>
      <c r="B132" s="11" t="s">
        <v>249</v>
      </c>
      <c r="C132" s="11" t="s">
        <v>137</v>
      </c>
      <c r="D132" s="9" t="s">
        <v>14</v>
      </c>
      <c r="E132" s="12">
        <v>42242</v>
      </c>
      <c r="F132" s="7">
        <f t="shared" ca="1" si="6"/>
        <v>9</v>
      </c>
      <c r="G132" s="6">
        <v>39094</v>
      </c>
      <c r="H132" s="7">
        <f t="shared" ca="1" si="7"/>
        <v>18</v>
      </c>
      <c r="I132" s="8">
        <v>2</v>
      </c>
      <c r="J132" s="9" t="str">
        <f t="shared" si="8"/>
        <v>agent</v>
      </c>
      <c r="K132" s="10" t="s">
        <v>15</v>
      </c>
      <c r="L132" s="39">
        <v>1090</v>
      </c>
    </row>
    <row r="133" spans="1:12" x14ac:dyDescent="0.35">
      <c r="A133" s="3">
        <v>132</v>
      </c>
      <c r="B133" s="11" t="s">
        <v>250</v>
      </c>
      <c r="C133" s="11" t="s">
        <v>251</v>
      </c>
      <c r="D133" s="9" t="s">
        <v>23</v>
      </c>
      <c r="E133" s="12">
        <v>42244</v>
      </c>
      <c r="F133" s="7">
        <f t="shared" ca="1" si="6"/>
        <v>9</v>
      </c>
      <c r="G133" s="6">
        <v>39095</v>
      </c>
      <c r="H133" s="7">
        <f t="shared" ca="1" si="7"/>
        <v>18</v>
      </c>
      <c r="I133" s="8">
        <v>2</v>
      </c>
      <c r="J133" s="9" t="str">
        <f t="shared" si="8"/>
        <v>agent</v>
      </c>
      <c r="K133" s="10" t="s">
        <v>42</v>
      </c>
      <c r="L133" s="39">
        <v>1800</v>
      </c>
    </row>
    <row r="134" spans="1:12" x14ac:dyDescent="0.35">
      <c r="A134" s="3">
        <v>133</v>
      </c>
      <c r="B134" s="11" t="s">
        <v>252</v>
      </c>
      <c r="C134" s="11" t="s">
        <v>253</v>
      </c>
      <c r="D134" s="9" t="s">
        <v>14</v>
      </c>
      <c r="E134" s="12">
        <v>36563</v>
      </c>
      <c r="F134" s="7">
        <f t="shared" ca="1" si="6"/>
        <v>24</v>
      </c>
      <c r="G134" s="6">
        <v>39258</v>
      </c>
      <c r="H134" s="7">
        <f t="shared" ca="1" si="7"/>
        <v>17</v>
      </c>
      <c r="I134" s="8">
        <v>7</v>
      </c>
      <c r="J134" s="9" t="str">
        <f t="shared" si="8"/>
        <v>agent</v>
      </c>
      <c r="K134" s="10" t="s">
        <v>15</v>
      </c>
      <c r="L134" s="39">
        <v>3400</v>
      </c>
    </row>
    <row r="135" spans="1:12" x14ac:dyDescent="0.35">
      <c r="A135" s="3">
        <v>134</v>
      </c>
      <c r="B135" s="11" t="s">
        <v>254</v>
      </c>
      <c r="C135" s="11" t="s">
        <v>255</v>
      </c>
      <c r="D135" s="9" t="s">
        <v>23</v>
      </c>
      <c r="E135" s="12">
        <v>36594</v>
      </c>
      <c r="F135" s="7">
        <f t="shared" ca="1" si="6"/>
        <v>24</v>
      </c>
      <c r="G135" s="6">
        <v>39290</v>
      </c>
      <c r="H135" s="7">
        <f t="shared" ca="1" si="7"/>
        <v>17</v>
      </c>
      <c r="I135" s="8">
        <v>1</v>
      </c>
      <c r="J135" s="9" t="str">
        <f t="shared" si="8"/>
        <v>agent</v>
      </c>
      <c r="K135" s="10" t="s">
        <v>15</v>
      </c>
      <c r="L135" s="39">
        <v>1400</v>
      </c>
    </row>
    <row r="136" spans="1:12" x14ac:dyDescent="0.35">
      <c r="A136" s="3">
        <v>135</v>
      </c>
      <c r="B136" s="11" t="s">
        <v>256</v>
      </c>
      <c r="C136" s="11" t="s">
        <v>89</v>
      </c>
      <c r="D136" s="9" t="s">
        <v>14</v>
      </c>
      <c r="E136" s="12">
        <v>36666</v>
      </c>
      <c r="F136" s="7">
        <f t="shared" ca="1" si="6"/>
        <v>24</v>
      </c>
      <c r="G136" s="6">
        <v>39361</v>
      </c>
      <c r="H136" s="7">
        <f t="shared" ca="1" si="7"/>
        <v>17</v>
      </c>
      <c r="I136" s="8">
        <v>5</v>
      </c>
      <c r="J136" s="9" t="str">
        <f t="shared" si="8"/>
        <v>agent</v>
      </c>
      <c r="K136" s="10" t="s">
        <v>42</v>
      </c>
      <c r="L136" s="39">
        <v>3200</v>
      </c>
    </row>
    <row r="137" spans="1:12" x14ac:dyDescent="0.35">
      <c r="A137" s="3">
        <v>136</v>
      </c>
      <c r="B137" s="11" t="s">
        <v>51</v>
      </c>
      <c r="C137" s="11" t="s">
        <v>257</v>
      </c>
      <c r="D137" s="9" t="s">
        <v>23</v>
      </c>
      <c r="E137" s="12">
        <v>36735</v>
      </c>
      <c r="F137" s="7">
        <f t="shared" ca="1" si="6"/>
        <v>24</v>
      </c>
      <c r="G137" s="6">
        <v>39430</v>
      </c>
      <c r="H137" s="7">
        <f t="shared" ca="1" si="7"/>
        <v>17</v>
      </c>
      <c r="I137" s="8">
        <v>2</v>
      </c>
      <c r="J137" s="9" t="str">
        <f t="shared" si="8"/>
        <v>agent</v>
      </c>
      <c r="K137" s="10" t="s">
        <v>39</v>
      </c>
      <c r="L137" s="39">
        <v>1900</v>
      </c>
    </row>
    <row r="138" spans="1:12" x14ac:dyDescent="0.35">
      <c r="A138" s="3">
        <v>137</v>
      </c>
      <c r="B138" s="11" t="s">
        <v>258</v>
      </c>
      <c r="C138" s="11" t="s">
        <v>259</v>
      </c>
      <c r="D138" s="9" t="s">
        <v>23</v>
      </c>
      <c r="E138" s="12">
        <v>36775</v>
      </c>
      <c r="F138" s="7">
        <f t="shared" ca="1" si="6"/>
        <v>24</v>
      </c>
      <c r="G138" s="6">
        <v>39470</v>
      </c>
      <c r="H138" s="7">
        <f t="shared" ca="1" si="7"/>
        <v>17</v>
      </c>
      <c r="I138" s="8">
        <v>5</v>
      </c>
      <c r="J138" s="9" t="str">
        <f t="shared" si="8"/>
        <v>agent</v>
      </c>
      <c r="K138" s="10" t="s">
        <v>28</v>
      </c>
      <c r="L138" s="39">
        <v>3100</v>
      </c>
    </row>
    <row r="139" spans="1:12" x14ac:dyDescent="0.35">
      <c r="A139" s="3">
        <v>138</v>
      </c>
      <c r="B139" s="11" t="s">
        <v>260</v>
      </c>
      <c r="C139" s="11" t="s">
        <v>261</v>
      </c>
      <c r="D139" s="9" t="s">
        <v>14</v>
      </c>
      <c r="E139" s="12">
        <v>36794</v>
      </c>
      <c r="F139" s="7">
        <f t="shared" ca="1" si="6"/>
        <v>24</v>
      </c>
      <c r="G139" s="6">
        <v>39489</v>
      </c>
      <c r="H139" s="7">
        <f t="shared" ca="1" si="7"/>
        <v>16</v>
      </c>
      <c r="I139" s="8">
        <v>2</v>
      </c>
      <c r="J139" s="9" t="str">
        <f t="shared" si="8"/>
        <v>agent</v>
      </c>
      <c r="K139" s="10" t="s">
        <v>31</v>
      </c>
      <c r="L139" s="39">
        <v>1200</v>
      </c>
    </row>
    <row r="140" spans="1:12" x14ac:dyDescent="0.35">
      <c r="A140" s="3">
        <v>139</v>
      </c>
      <c r="B140" s="11" t="s">
        <v>150</v>
      </c>
      <c r="C140" s="11" t="s">
        <v>89</v>
      </c>
      <c r="D140" s="9" t="s">
        <v>14</v>
      </c>
      <c r="E140" s="12">
        <v>36985</v>
      </c>
      <c r="F140" s="7">
        <f t="shared" ca="1" si="6"/>
        <v>23</v>
      </c>
      <c r="G140" s="6">
        <v>39679</v>
      </c>
      <c r="H140" s="7">
        <f t="shared" ca="1" si="7"/>
        <v>16</v>
      </c>
      <c r="I140" s="8">
        <v>5</v>
      </c>
      <c r="J140" s="9" t="str">
        <f t="shared" si="8"/>
        <v>agent</v>
      </c>
      <c r="K140" s="10" t="s">
        <v>42</v>
      </c>
      <c r="L140" s="39">
        <v>3200</v>
      </c>
    </row>
    <row r="141" spans="1:12" x14ac:dyDescent="0.35">
      <c r="A141" s="3">
        <v>140</v>
      </c>
      <c r="B141" s="11" t="s">
        <v>262</v>
      </c>
      <c r="C141" s="11" t="s">
        <v>48</v>
      </c>
      <c r="D141" s="9" t="s">
        <v>14</v>
      </c>
      <c r="E141" s="12">
        <v>37046</v>
      </c>
      <c r="F141" s="7">
        <f t="shared" ca="1" si="6"/>
        <v>23</v>
      </c>
      <c r="G141" s="6">
        <v>39741</v>
      </c>
      <c r="H141" s="7">
        <f t="shared" ca="1" si="7"/>
        <v>16</v>
      </c>
      <c r="I141" s="8">
        <v>5</v>
      </c>
      <c r="J141" s="9" t="str">
        <f t="shared" si="8"/>
        <v>agent</v>
      </c>
      <c r="K141" s="10" t="s">
        <v>15</v>
      </c>
      <c r="L141" s="39">
        <v>2900</v>
      </c>
    </row>
    <row r="142" spans="1:12" x14ac:dyDescent="0.35">
      <c r="A142" s="3">
        <v>141</v>
      </c>
      <c r="B142" s="11" t="s">
        <v>263</v>
      </c>
      <c r="C142" s="11" t="s">
        <v>231</v>
      </c>
      <c r="D142" s="9" t="s">
        <v>23</v>
      </c>
      <c r="E142" s="12">
        <v>37398</v>
      </c>
      <c r="F142" s="7">
        <f t="shared" ca="1" si="6"/>
        <v>22</v>
      </c>
      <c r="G142" s="6">
        <v>40093</v>
      </c>
      <c r="H142" s="7">
        <f t="shared" ca="1" si="7"/>
        <v>15</v>
      </c>
      <c r="I142" s="8">
        <v>7</v>
      </c>
      <c r="J142" s="9" t="str">
        <f t="shared" si="8"/>
        <v>agent</v>
      </c>
      <c r="K142" s="10" t="s">
        <v>198</v>
      </c>
      <c r="L142" s="39">
        <v>3200</v>
      </c>
    </row>
    <row r="143" spans="1:12" x14ac:dyDescent="0.35">
      <c r="A143" s="3">
        <v>142</v>
      </c>
      <c r="B143" s="11" t="s">
        <v>264</v>
      </c>
      <c r="C143" s="11" t="s">
        <v>265</v>
      </c>
      <c r="D143" s="9" t="s">
        <v>14</v>
      </c>
      <c r="E143" s="12">
        <v>37574</v>
      </c>
      <c r="F143" s="7">
        <f t="shared" ca="1" si="6"/>
        <v>22</v>
      </c>
      <c r="G143" s="6">
        <v>40270</v>
      </c>
      <c r="H143" s="7">
        <f t="shared" ca="1" si="7"/>
        <v>14</v>
      </c>
      <c r="I143" s="8">
        <v>1</v>
      </c>
      <c r="J143" s="9" t="str">
        <f t="shared" si="8"/>
        <v>agent</v>
      </c>
      <c r="K143" s="10" t="s">
        <v>15</v>
      </c>
      <c r="L143" s="39">
        <v>996</v>
      </c>
    </row>
    <row r="144" spans="1:12" x14ac:dyDescent="0.35">
      <c r="A144" s="3">
        <v>143</v>
      </c>
      <c r="B144" s="11" t="s">
        <v>266</v>
      </c>
      <c r="C144" s="11" t="s">
        <v>118</v>
      </c>
      <c r="D144" s="9" t="s">
        <v>23</v>
      </c>
      <c r="E144" s="12">
        <v>37579</v>
      </c>
      <c r="F144" s="7">
        <f t="shared" ca="1" si="6"/>
        <v>22</v>
      </c>
      <c r="G144" s="6">
        <v>40274</v>
      </c>
      <c r="H144" s="7">
        <f t="shared" ca="1" si="7"/>
        <v>14</v>
      </c>
      <c r="I144" s="8">
        <v>3</v>
      </c>
      <c r="J144" s="9" t="str">
        <f t="shared" si="8"/>
        <v>agent</v>
      </c>
      <c r="K144" s="10" t="s">
        <v>42</v>
      </c>
      <c r="L144" s="39">
        <v>2300</v>
      </c>
    </row>
    <row r="145" spans="1:12" x14ac:dyDescent="0.35">
      <c r="A145" s="3">
        <v>144</v>
      </c>
      <c r="B145" s="11" t="s">
        <v>267</v>
      </c>
      <c r="C145" s="11" t="s">
        <v>268</v>
      </c>
      <c r="D145" s="9" t="s">
        <v>14</v>
      </c>
      <c r="E145" s="12">
        <v>23074</v>
      </c>
      <c r="F145" s="7">
        <f t="shared" ca="1" si="6"/>
        <v>61</v>
      </c>
      <c r="G145" s="6">
        <v>40379</v>
      </c>
      <c r="H145" s="7">
        <f t="shared" ca="1" si="7"/>
        <v>14</v>
      </c>
      <c r="I145" s="8">
        <v>2</v>
      </c>
      <c r="J145" s="9" t="str">
        <f t="shared" si="8"/>
        <v>agent</v>
      </c>
      <c r="K145" s="10" t="s">
        <v>15</v>
      </c>
      <c r="L145" s="39">
        <v>1100</v>
      </c>
    </row>
    <row r="146" spans="1:12" x14ac:dyDescent="0.35">
      <c r="A146" s="3">
        <v>145</v>
      </c>
      <c r="B146" s="11" t="s">
        <v>269</v>
      </c>
      <c r="C146" s="11" t="s">
        <v>44</v>
      </c>
      <c r="D146" s="9" t="s">
        <v>23</v>
      </c>
      <c r="E146" s="12">
        <v>23090</v>
      </c>
      <c r="F146" s="7">
        <f t="shared" ca="1" si="6"/>
        <v>61</v>
      </c>
      <c r="G146" s="6">
        <v>40396</v>
      </c>
      <c r="H146" s="7">
        <f t="shared" ca="1" si="7"/>
        <v>14</v>
      </c>
      <c r="I146" s="8">
        <v>7</v>
      </c>
      <c r="J146" s="9" t="str">
        <f t="shared" si="8"/>
        <v>agent</v>
      </c>
      <c r="K146" s="10" t="s">
        <v>15</v>
      </c>
      <c r="L146" s="39">
        <v>3400</v>
      </c>
    </row>
    <row r="147" spans="1:12" x14ac:dyDescent="0.35">
      <c r="A147" s="3">
        <v>146</v>
      </c>
      <c r="B147" s="11" t="s">
        <v>270</v>
      </c>
      <c r="C147" s="11" t="s">
        <v>271</v>
      </c>
      <c r="D147" s="9" t="s">
        <v>14</v>
      </c>
      <c r="E147" s="12">
        <v>23458</v>
      </c>
      <c r="F147" s="7">
        <f t="shared" ca="1" si="6"/>
        <v>60</v>
      </c>
      <c r="G147" s="6">
        <v>40763</v>
      </c>
      <c r="H147" s="7">
        <f t="shared" ca="1" si="7"/>
        <v>13</v>
      </c>
      <c r="I147" s="8">
        <v>5</v>
      </c>
      <c r="J147" s="9" t="str">
        <f t="shared" si="8"/>
        <v>agent</v>
      </c>
      <c r="K147" s="10" t="s">
        <v>28</v>
      </c>
      <c r="L147" s="39">
        <v>3100</v>
      </c>
    </row>
    <row r="148" spans="1:12" x14ac:dyDescent="0.35">
      <c r="A148" s="3">
        <v>147</v>
      </c>
      <c r="B148" s="11" t="s">
        <v>272</v>
      </c>
      <c r="C148" s="11" t="s">
        <v>273</v>
      </c>
      <c r="D148" s="9" t="s">
        <v>14</v>
      </c>
      <c r="E148" s="12">
        <v>23491</v>
      </c>
      <c r="F148" s="7">
        <f t="shared" ca="1" si="6"/>
        <v>60</v>
      </c>
      <c r="G148" s="6">
        <v>40796</v>
      </c>
      <c r="H148" s="7">
        <f t="shared" ca="1" si="7"/>
        <v>13</v>
      </c>
      <c r="I148" s="8">
        <v>7</v>
      </c>
      <c r="J148" s="9" t="str">
        <f t="shared" si="8"/>
        <v>agent</v>
      </c>
      <c r="K148" s="10" t="s">
        <v>34</v>
      </c>
      <c r="L148" s="39">
        <v>3200</v>
      </c>
    </row>
    <row r="149" spans="1:12" x14ac:dyDescent="0.35">
      <c r="A149" s="3">
        <v>148</v>
      </c>
      <c r="B149" s="11" t="s">
        <v>274</v>
      </c>
      <c r="C149" s="11" t="s">
        <v>41</v>
      </c>
      <c r="D149" s="9" t="s">
        <v>14</v>
      </c>
      <c r="E149" s="12">
        <v>23582</v>
      </c>
      <c r="F149" s="7">
        <f t="shared" ca="1" si="6"/>
        <v>60</v>
      </c>
      <c r="G149" s="6">
        <v>40887</v>
      </c>
      <c r="H149" s="7">
        <f t="shared" ca="1" si="7"/>
        <v>13</v>
      </c>
      <c r="I149" s="8">
        <v>3</v>
      </c>
      <c r="J149" s="9" t="str">
        <f t="shared" si="8"/>
        <v>agent</v>
      </c>
      <c r="K149" s="10" t="s">
        <v>42</v>
      </c>
      <c r="L149" s="39">
        <v>2200</v>
      </c>
    </row>
    <row r="150" spans="1:12" x14ac:dyDescent="0.35">
      <c r="A150" s="3">
        <v>149</v>
      </c>
      <c r="B150" s="11" t="s">
        <v>275</v>
      </c>
      <c r="C150" s="11" t="s">
        <v>202</v>
      </c>
      <c r="D150" s="9" t="s">
        <v>23</v>
      </c>
      <c r="E150" s="12">
        <v>23650</v>
      </c>
      <c r="F150" s="7">
        <f t="shared" ca="1" si="6"/>
        <v>60</v>
      </c>
      <c r="G150" s="6">
        <v>40956</v>
      </c>
      <c r="H150" s="7">
        <f t="shared" ca="1" si="7"/>
        <v>12</v>
      </c>
      <c r="I150" s="8">
        <v>2</v>
      </c>
      <c r="J150" s="9" t="str">
        <f t="shared" si="8"/>
        <v>agent</v>
      </c>
      <c r="K150" s="10" t="s">
        <v>15</v>
      </c>
      <c r="L150" s="39">
        <v>1150</v>
      </c>
    </row>
    <row r="151" spans="1:12" x14ac:dyDescent="0.35">
      <c r="A151" s="3">
        <v>150</v>
      </c>
      <c r="B151" s="11" t="s">
        <v>276</v>
      </c>
      <c r="C151" s="11" t="s">
        <v>277</v>
      </c>
      <c r="D151" s="9" t="s">
        <v>23</v>
      </c>
      <c r="E151" s="12">
        <v>23710</v>
      </c>
      <c r="F151" s="7">
        <f t="shared" ca="1" si="6"/>
        <v>60</v>
      </c>
      <c r="G151" s="6">
        <v>41015</v>
      </c>
      <c r="H151" s="7">
        <f t="shared" ca="1" si="7"/>
        <v>12</v>
      </c>
      <c r="I151" s="8">
        <v>2</v>
      </c>
      <c r="J151" s="9" t="str">
        <f t="shared" si="8"/>
        <v>agent</v>
      </c>
      <c r="K151" s="10" t="s">
        <v>39</v>
      </c>
      <c r="L151" s="39">
        <v>1900</v>
      </c>
    </row>
    <row r="152" spans="1:12" x14ac:dyDescent="0.35">
      <c r="A152" s="3">
        <v>151</v>
      </c>
      <c r="B152" s="11" t="s">
        <v>278</v>
      </c>
      <c r="C152" s="11" t="s">
        <v>279</v>
      </c>
      <c r="D152" s="9" t="s">
        <v>14</v>
      </c>
      <c r="E152" s="12">
        <v>23769</v>
      </c>
      <c r="F152" s="7">
        <f t="shared" ca="1" si="6"/>
        <v>60</v>
      </c>
      <c r="G152" s="6">
        <v>41075</v>
      </c>
      <c r="H152" s="7">
        <f t="shared" ca="1" si="7"/>
        <v>12</v>
      </c>
      <c r="I152" s="8">
        <v>1</v>
      </c>
      <c r="J152" s="9" t="str">
        <f t="shared" si="8"/>
        <v>agent</v>
      </c>
      <c r="K152" s="10" t="s">
        <v>31</v>
      </c>
      <c r="L152" s="39">
        <v>997</v>
      </c>
    </row>
    <row r="153" spans="1:12" x14ac:dyDescent="0.35">
      <c r="A153" s="3">
        <v>152</v>
      </c>
      <c r="B153" s="11" t="s">
        <v>280</v>
      </c>
      <c r="C153" s="11" t="s">
        <v>218</v>
      </c>
      <c r="D153" s="9" t="s">
        <v>23</v>
      </c>
      <c r="E153" s="12">
        <v>23864</v>
      </c>
      <c r="F153" s="7">
        <f t="shared" ca="1" si="6"/>
        <v>59</v>
      </c>
      <c r="G153" s="6">
        <v>41169</v>
      </c>
      <c r="H153" s="7">
        <f t="shared" ca="1" si="7"/>
        <v>12</v>
      </c>
      <c r="I153" s="8">
        <v>8</v>
      </c>
      <c r="J153" s="9" t="str">
        <f t="shared" si="8"/>
        <v>cadre</v>
      </c>
      <c r="K153" s="10" t="s">
        <v>34</v>
      </c>
      <c r="L153" s="39">
        <v>3800</v>
      </c>
    </row>
    <row r="154" spans="1:12" x14ac:dyDescent="0.35">
      <c r="A154" s="3">
        <v>153</v>
      </c>
      <c r="B154" s="11" t="s">
        <v>281</v>
      </c>
      <c r="C154" s="11" t="s">
        <v>271</v>
      </c>
      <c r="D154" s="9" t="s">
        <v>14</v>
      </c>
      <c r="E154" s="12">
        <v>23889</v>
      </c>
      <c r="F154" s="7">
        <f t="shared" ca="1" si="6"/>
        <v>59</v>
      </c>
      <c r="G154" s="6">
        <v>41194</v>
      </c>
      <c r="H154" s="7">
        <f t="shared" ca="1" si="7"/>
        <v>12</v>
      </c>
      <c r="I154" s="8">
        <v>5</v>
      </c>
      <c r="J154" s="9" t="str">
        <f t="shared" si="8"/>
        <v>agent</v>
      </c>
      <c r="K154" s="10" t="s">
        <v>28</v>
      </c>
      <c r="L154" s="39">
        <v>3100</v>
      </c>
    </row>
    <row r="155" spans="1:12" x14ac:dyDescent="0.35">
      <c r="A155" s="3">
        <v>154</v>
      </c>
      <c r="B155" s="11" t="s">
        <v>282</v>
      </c>
      <c r="C155" s="11" t="s">
        <v>283</v>
      </c>
      <c r="D155" s="9" t="s">
        <v>14</v>
      </c>
      <c r="E155" s="12">
        <v>23986</v>
      </c>
      <c r="F155" s="7">
        <f t="shared" ca="1" si="6"/>
        <v>59</v>
      </c>
      <c r="G155" s="6">
        <v>41291</v>
      </c>
      <c r="H155" s="7">
        <f t="shared" ca="1" si="7"/>
        <v>12</v>
      </c>
      <c r="I155" s="8">
        <v>1</v>
      </c>
      <c r="J155" s="9" t="str">
        <f t="shared" si="8"/>
        <v>agent</v>
      </c>
      <c r="K155" s="10" t="s">
        <v>31</v>
      </c>
      <c r="L155" s="39">
        <v>896</v>
      </c>
    </row>
    <row r="156" spans="1:12" x14ac:dyDescent="0.35">
      <c r="A156" s="3">
        <v>155</v>
      </c>
      <c r="B156" s="11" t="s">
        <v>284</v>
      </c>
      <c r="C156" s="11" t="s">
        <v>285</v>
      </c>
      <c r="D156" s="9" t="s">
        <v>23</v>
      </c>
      <c r="E156" s="12">
        <v>24083</v>
      </c>
      <c r="F156" s="7">
        <f t="shared" ca="1" si="6"/>
        <v>59</v>
      </c>
      <c r="G156" s="6">
        <v>41388</v>
      </c>
      <c r="H156" s="7">
        <f t="shared" ca="1" si="7"/>
        <v>11</v>
      </c>
      <c r="I156" s="8">
        <v>9</v>
      </c>
      <c r="J156" s="9" t="str">
        <f t="shared" si="8"/>
        <v>cadre</v>
      </c>
      <c r="K156" s="10" t="s">
        <v>286</v>
      </c>
      <c r="L156" s="39">
        <v>5000</v>
      </c>
    </row>
    <row r="157" spans="1:12" x14ac:dyDescent="0.35">
      <c r="A157" s="3">
        <v>156</v>
      </c>
      <c r="B157" s="11" t="s">
        <v>287</v>
      </c>
      <c r="C157" s="11" t="s">
        <v>176</v>
      </c>
      <c r="D157" s="9" t="s">
        <v>14</v>
      </c>
      <c r="E157" s="12">
        <v>24085</v>
      </c>
      <c r="F157" s="7">
        <f t="shared" ca="1" si="6"/>
        <v>59</v>
      </c>
      <c r="G157" s="6">
        <v>41390</v>
      </c>
      <c r="H157" s="7">
        <f t="shared" ca="1" si="7"/>
        <v>11</v>
      </c>
      <c r="I157" s="8">
        <v>2</v>
      </c>
      <c r="J157" s="9" t="str">
        <f t="shared" si="8"/>
        <v>agent</v>
      </c>
      <c r="K157" s="10" t="s">
        <v>15</v>
      </c>
      <c r="L157" s="39">
        <v>1900</v>
      </c>
    </row>
    <row r="158" spans="1:12" x14ac:dyDescent="0.35">
      <c r="A158" s="3">
        <v>157</v>
      </c>
      <c r="B158" s="11" t="s">
        <v>288</v>
      </c>
      <c r="C158" s="11" t="s">
        <v>289</v>
      </c>
      <c r="D158" s="9" t="s">
        <v>14</v>
      </c>
      <c r="E158" s="12">
        <v>24090</v>
      </c>
      <c r="F158" s="7">
        <f t="shared" ca="1" si="6"/>
        <v>59</v>
      </c>
      <c r="G158" s="6">
        <v>41395</v>
      </c>
      <c r="H158" s="7">
        <f t="shared" ca="1" si="7"/>
        <v>11</v>
      </c>
      <c r="I158" s="8">
        <v>8</v>
      </c>
      <c r="J158" s="9" t="str">
        <f t="shared" si="8"/>
        <v>cadre</v>
      </c>
      <c r="K158" s="10" t="s">
        <v>34</v>
      </c>
      <c r="L158" s="39">
        <v>4000</v>
      </c>
    </row>
    <row r="159" spans="1:12" x14ac:dyDescent="0.35">
      <c r="A159" s="3">
        <v>158</v>
      </c>
      <c r="B159" s="11" t="s">
        <v>290</v>
      </c>
      <c r="C159" s="11" t="s">
        <v>291</v>
      </c>
      <c r="D159" s="9" t="s">
        <v>23</v>
      </c>
      <c r="E159" s="12">
        <v>24241</v>
      </c>
      <c r="F159" s="7">
        <f t="shared" ca="1" si="6"/>
        <v>58</v>
      </c>
      <c r="G159" s="6">
        <v>41546</v>
      </c>
      <c r="H159" s="7">
        <f t="shared" ca="1" si="7"/>
        <v>11</v>
      </c>
      <c r="I159" s="8">
        <v>3</v>
      </c>
      <c r="J159" s="9" t="str">
        <f t="shared" si="8"/>
        <v>agent</v>
      </c>
      <c r="K159" s="10" t="s">
        <v>42</v>
      </c>
      <c r="L159" s="39">
        <v>2200</v>
      </c>
    </row>
    <row r="160" spans="1:12" x14ac:dyDescent="0.35">
      <c r="A160" s="3">
        <v>159</v>
      </c>
      <c r="B160" s="11" t="s">
        <v>292</v>
      </c>
      <c r="C160" s="11" t="s">
        <v>293</v>
      </c>
      <c r="D160" s="9" t="s">
        <v>14</v>
      </c>
      <c r="E160" s="12">
        <v>24312</v>
      </c>
      <c r="F160" s="7">
        <f t="shared" ca="1" si="6"/>
        <v>58</v>
      </c>
      <c r="G160" s="6">
        <v>41617</v>
      </c>
      <c r="H160" s="7">
        <f t="shared" ca="1" si="7"/>
        <v>11</v>
      </c>
      <c r="I160" s="8">
        <v>5</v>
      </c>
      <c r="J160" s="9" t="str">
        <f t="shared" si="8"/>
        <v>agent</v>
      </c>
      <c r="K160" s="10" t="s">
        <v>171</v>
      </c>
      <c r="L160" s="39">
        <v>2900</v>
      </c>
    </row>
    <row r="161" spans="1:12" x14ac:dyDescent="0.35">
      <c r="A161" s="3">
        <v>160</v>
      </c>
      <c r="B161" s="11" t="s">
        <v>204</v>
      </c>
      <c r="C161" s="11" t="s">
        <v>127</v>
      </c>
      <c r="D161" s="9" t="s">
        <v>23</v>
      </c>
      <c r="E161" s="12">
        <v>24387</v>
      </c>
      <c r="F161" s="7">
        <f t="shared" ca="1" si="6"/>
        <v>58</v>
      </c>
      <c r="G161" s="6">
        <v>41692</v>
      </c>
      <c r="H161" s="7">
        <f t="shared" ca="1" si="7"/>
        <v>10</v>
      </c>
      <c r="I161" s="8">
        <v>3</v>
      </c>
      <c r="J161" s="9" t="str">
        <f t="shared" si="8"/>
        <v>agent</v>
      </c>
      <c r="K161" s="10" t="s">
        <v>42</v>
      </c>
      <c r="L161" s="39">
        <v>2300</v>
      </c>
    </row>
    <row r="162" spans="1:12" x14ac:dyDescent="0.35">
      <c r="A162" s="3">
        <v>161</v>
      </c>
      <c r="B162" s="11" t="s">
        <v>294</v>
      </c>
      <c r="C162" s="11" t="s">
        <v>295</v>
      </c>
      <c r="D162" s="9" t="s">
        <v>14</v>
      </c>
      <c r="E162" s="12">
        <v>24511</v>
      </c>
      <c r="F162" s="7">
        <f t="shared" ca="1" si="6"/>
        <v>57</v>
      </c>
      <c r="G162" s="6">
        <v>41817</v>
      </c>
      <c r="H162" s="7">
        <f t="shared" ca="1" si="7"/>
        <v>10</v>
      </c>
      <c r="I162" s="8">
        <v>9</v>
      </c>
      <c r="J162" s="9" t="str">
        <f t="shared" si="8"/>
        <v>cadre</v>
      </c>
      <c r="K162" s="10" t="s">
        <v>198</v>
      </c>
      <c r="L162" s="40">
        <v>4700</v>
      </c>
    </row>
    <row r="163" spans="1:12" x14ac:dyDescent="0.35">
      <c r="A163" s="3">
        <v>162</v>
      </c>
      <c r="B163" s="11" t="s">
        <v>296</v>
      </c>
      <c r="C163" s="11" t="s">
        <v>297</v>
      </c>
      <c r="D163" s="9" t="s">
        <v>23</v>
      </c>
      <c r="E163" s="12">
        <v>24554</v>
      </c>
      <c r="F163" s="7">
        <f t="shared" ca="1" si="6"/>
        <v>57</v>
      </c>
      <c r="G163" s="6">
        <v>41859</v>
      </c>
      <c r="H163" s="7">
        <f t="shared" ca="1" si="7"/>
        <v>10</v>
      </c>
      <c r="I163" s="8">
        <v>8</v>
      </c>
      <c r="J163" s="9" t="str">
        <f t="shared" si="8"/>
        <v>cadre</v>
      </c>
      <c r="K163" s="10" t="s">
        <v>34</v>
      </c>
      <c r="L163" s="39">
        <v>4000</v>
      </c>
    </row>
    <row r="164" spans="1:12" x14ac:dyDescent="0.35">
      <c r="A164" s="3">
        <v>163</v>
      </c>
      <c r="B164" s="11" t="s">
        <v>103</v>
      </c>
      <c r="C164" s="11" t="s">
        <v>118</v>
      </c>
      <c r="D164" s="9" t="s">
        <v>23</v>
      </c>
      <c r="E164" s="12">
        <v>24611</v>
      </c>
      <c r="F164" s="7">
        <f t="shared" ca="1" si="6"/>
        <v>57</v>
      </c>
      <c r="G164" s="6">
        <v>41916</v>
      </c>
      <c r="H164" s="7">
        <f t="shared" ca="1" si="7"/>
        <v>10</v>
      </c>
      <c r="I164" s="8">
        <v>3</v>
      </c>
      <c r="J164" s="9" t="str">
        <f t="shared" si="8"/>
        <v>agent</v>
      </c>
      <c r="K164" s="10" t="s">
        <v>42</v>
      </c>
      <c r="L164" s="39">
        <v>2200</v>
      </c>
    </row>
    <row r="165" spans="1:12" x14ac:dyDescent="0.35">
      <c r="A165" s="3">
        <v>164</v>
      </c>
      <c r="B165" s="11" t="s">
        <v>93</v>
      </c>
      <c r="C165" s="11" t="s">
        <v>271</v>
      </c>
      <c r="D165" s="9" t="s">
        <v>14</v>
      </c>
      <c r="E165" s="12">
        <v>24649</v>
      </c>
      <c r="F165" s="7">
        <f t="shared" ca="1" si="6"/>
        <v>57</v>
      </c>
      <c r="G165" s="6">
        <v>41954</v>
      </c>
      <c r="H165" s="7">
        <f t="shared" ca="1" si="7"/>
        <v>10</v>
      </c>
      <c r="I165" s="8">
        <v>5</v>
      </c>
      <c r="J165" s="9" t="str">
        <f t="shared" si="8"/>
        <v>agent</v>
      </c>
      <c r="K165" s="10" t="s">
        <v>28</v>
      </c>
      <c r="L165" s="39">
        <v>3100</v>
      </c>
    </row>
    <row r="166" spans="1:12" x14ac:dyDescent="0.35">
      <c r="A166" s="3">
        <v>165</v>
      </c>
      <c r="B166" s="11" t="s">
        <v>298</v>
      </c>
      <c r="C166" s="11" t="s">
        <v>243</v>
      </c>
      <c r="D166" s="9" t="s">
        <v>14</v>
      </c>
      <c r="E166" s="12">
        <v>24692</v>
      </c>
      <c r="F166" s="7">
        <f t="shared" ca="1" si="6"/>
        <v>57</v>
      </c>
      <c r="G166" s="6">
        <v>41997</v>
      </c>
      <c r="H166" s="7">
        <f t="shared" ca="1" si="7"/>
        <v>10</v>
      </c>
      <c r="I166" s="8">
        <v>4</v>
      </c>
      <c r="J166" s="9" t="str">
        <f t="shared" si="8"/>
        <v>agent</v>
      </c>
      <c r="K166" s="10" t="s">
        <v>171</v>
      </c>
      <c r="L166" s="39">
        <v>2400</v>
      </c>
    </row>
    <row r="167" spans="1:12" x14ac:dyDescent="0.35">
      <c r="A167" s="3">
        <v>166</v>
      </c>
      <c r="B167" s="11" t="s">
        <v>299</v>
      </c>
      <c r="C167" s="11" t="s">
        <v>300</v>
      </c>
      <c r="D167" s="9" t="s">
        <v>23</v>
      </c>
      <c r="E167" s="12">
        <v>24752</v>
      </c>
      <c r="F167" s="7">
        <f t="shared" ca="1" si="6"/>
        <v>57</v>
      </c>
      <c r="G167" s="6">
        <v>42057</v>
      </c>
      <c r="H167" s="7">
        <f t="shared" ca="1" si="7"/>
        <v>9</v>
      </c>
      <c r="I167" s="8">
        <v>3</v>
      </c>
      <c r="J167" s="9" t="str">
        <f t="shared" si="8"/>
        <v>agent</v>
      </c>
      <c r="K167" s="10" t="s">
        <v>42</v>
      </c>
      <c r="L167" s="39">
        <v>2200</v>
      </c>
    </row>
    <row r="168" spans="1:12" x14ac:dyDescent="0.35">
      <c r="A168" s="3">
        <v>167</v>
      </c>
      <c r="B168" s="11" t="s">
        <v>301</v>
      </c>
      <c r="C168" s="11" t="s">
        <v>302</v>
      </c>
      <c r="D168" s="9" t="s">
        <v>14</v>
      </c>
      <c r="E168" s="12">
        <v>24754</v>
      </c>
      <c r="F168" s="7">
        <f t="shared" ca="1" si="6"/>
        <v>57</v>
      </c>
      <c r="G168" s="6">
        <v>42059</v>
      </c>
      <c r="H168" s="7">
        <f t="shared" ca="1" si="7"/>
        <v>9</v>
      </c>
      <c r="I168" s="8">
        <v>3</v>
      </c>
      <c r="J168" s="9" t="str">
        <f t="shared" si="8"/>
        <v>agent</v>
      </c>
      <c r="K168" s="10" t="s">
        <v>198</v>
      </c>
      <c r="L168" s="39">
        <v>2200</v>
      </c>
    </row>
    <row r="169" spans="1:12" x14ac:dyDescent="0.35">
      <c r="A169" s="3">
        <v>168</v>
      </c>
      <c r="B169" s="11" t="s">
        <v>303</v>
      </c>
      <c r="C169" s="11" t="s">
        <v>212</v>
      </c>
      <c r="D169" s="9" t="s">
        <v>23</v>
      </c>
      <c r="E169" s="12">
        <v>24757</v>
      </c>
      <c r="F169" s="7">
        <f t="shared" ca="1" si="6"/>
        <v>57</v>
      </c>
      <c r="G169" s="6">
        <v>42062</v>
      </c>
      <c r="H169" s="7">
        <f t="shared" ca="1" si="7"/>
        <v>9</v>
      </c>
      <c r="I169" s="8">
        <v>7</v>
      </c>
      <c r="J169" s="9" t="str">
        <f t="shared" si="8"/>
        <v>agent</v>
      </c>
      <c r="K169" s="10" t="s">
        <v>15</v>
      </c>
      <c r="L169" s="39">
        <v>3400</v>
      </c>
    </row>
    <row r="170" spans="1:12" x14ac:dyDescent="0.35">
      <c r="A170" s="3">
        <v>169</v>
      </c>
      <c r="B170" s="11" t="s">
        <v>304</v>
      </c>
      <c r="C170" s="11" t="s">
        <v>89</v>
      </c>
      <c r="D170" s="9" t="s">
        <v>14</v>
      </c>
      <c r="E170" s="12">
        <v>24772</v>
      </c>
      <c r="F170" s="7">
        <f t="shared" ca="1" si="6"/>
        <v>57</v>
      </c>
      <c r="G170" s="6">
        <v>42077</v>
      </c>
      <c r="H170" s="7">
        <f t="shared" ca="1" si="7"/>
        <v>9</v>
      </c>
      <c r="I170" s="8">
        <v>5</v>
      </c>
      <c r="J170" s="9" t="str">
        <f t="shared" si="8"/>
        <v>agent</v>
      </c>
      <c r="K170" s="10" t="s">
        <v>15</v>
      </c>
      <c r="L170" s="39">
        <v>3200</v>
      </c>
    </row>
    <row r="171" spans="1:12" x14ac:dyDescent="0.35">
      <c r="A171" s="3">
        <v>170</v>
      </c>
      <c r="B171" s="11" t="s">
        <v>305</v>
      </c>
      <c r="C171" s="11" t="s">
        <v>243</v>
      </c>
      <c r="D171" s="9" t="s">
        <v>14</v>
      </c>
      <c r="E171" s="12">
        <v>24791</v>
      </c>
      <c r="F171" s="7">
        <f t="shared" ca="1" si="6"/>
        <v>57</v>
      </c>
      <c r="G171" s="6">
        <v>42097</v>
      </c>
      <c r="H171" s="7">
        <f t="shared" ca="1" si="7"/>
        <v>9</v>
      </c>
      <c r="I171" s="8">
        <v>4</v>
      </c>
      <c r="J171" s="9" t="str">
        <f t="shared" si="8"/>
        <v>agent</v>
      </c>
      <c r="K171" s="10" t="s">
        <v>28</v>
      </c>
      <c r="L171" s="39">
        <v>2600</v>
      </c>
    </row>
    <row r="172" spans="1:12" x14ac:dyDescent="0.35">
      <c r="A172" s="3">
        <v>171</v>
      </c>
      <c r="B172" s="11" t="s">
        <v>306</v>
      </c>
      <c r="C172" s="11" t="s">
        <v>251</v>
      </c>
      <c r="D172" s="9" t="s">
        <v>23</v>
      </c>
      <c r="E172" s="12">
        <v>24850</v>
      </c>
      <c r="F172" s="7">
        <f t="shared" ca="1" si="6"/>
        <v>57</v>
      </c>
      <c r="G172" s="6">
        <v>42155</v>
      </c>
      <c r="H172" s="7">
        <f t="shared" ca="1" si="7"/>
        <v>9</v>
      </c>
      <c r="I172" s="8">
        <v>2</v>
      </c>
      <c r="J172" s="9" t="str">
        <f t="shared" si="8"/>
        <v>agent</v>
      </c>
      <c r="K172" s="10" t="s">
        <v>42</v>
      </c>
      <c r="L172" s="39">
        <v>1800</v>
      </c>
    </row>
    <row r="173" spans="1:12" x14ac:dyDescent="0.35">
      <c r="A173" s="3">
        <v>172</v>
      </c>
      <c r="B173" s="11" t="s">
        <v>307</v>
      </c>
      <c r="C173" s="11" t="s">
        <v>202</v>
      </c>
      <c r="D173" s="9" t="s">
        <v>23</v>
      </c>
      <c r="E173" s="12">
        <v>24886</v>
      </c>
      <c r="F173" s="7">
        <f t="shared" ca="1" si="6"/>
        <v>56</v>
      </c>
      <c r="G173" s="6">
        <v>42191</v>
      </c>
      <c r="H173" s="7">
        <f t="shared" ca="1" si="7"/>
        <v>9</v>
      </c>
      <c r="I173" s="8">
        <v>2</v>
      </c>
      <c r="J173" s="9" t="str">
        <f t="shared" si="8"/>
        <v>agent</v>
      </c>
      <c r="K173" s="10" t="s">
        <v>15</v>
      </c>
      <c r="L173" s="39">
        <v>1100</v>
      </c>
    </row>
    <row r="174" spans="1:12" x14ac:dyDescent="0.35">
      <c r="A174" s="3">
        <v>173</v>
      </c>
      <c r="B174" s="11" t="s">
        <v>308</v>
      </c>
      <c r="C174" s="11" t="s">
        <v>309</v>
      </c>
      <c r="D174" s="9" t="s">
        <v>23</v>
      </c>
      <c r="E174" s="12">
        <v>24888</v>
      </c>
      <c r="F174" s="7">
        <f t="shared" ca="1" si="6"/>
        <v>56</v>
      </c>
      <c r="G174" s="6">
        <v>42193</v>
      </c>
      <c r="H174" s="7">
        <f t="shared" ca="1" si="7"/>
        <v>9</v>
      </c>
      <c r="I174" s="8">
        <v>2</v>
      </c>
      <c r="J174" s="9" t="str">
        <f t="shared" si="8"/>
        <v>agent</v>
      </c>
      <c r="K174" s="10" t="s">
        <v>15</v>
      </c>
      <c r="L174" s="39">
        <v>1400</v>
      </c>
    </row>
    <row r="175" spans="1:12" x14ac:dyDescent="0.35">
      <c r="A175" s="3">
        <v>174</v>
      </c>
      <c r="B175" s="11" t="s">
        <v>310</v>
      </c>
      <c r="C175" s="11" t="s">
        <v>231</v>
      </c>
      <c r="D175" s="9" t="s">
        <v>23</v>
      </c>
      <c r="E175" s="12">
        <v>24893</v>
      </c>
      <c r="F175" s="7">
        <f t="shared" ca="1" si="6"/>
        <v>56</v>
      </c>
      <c r="G175" s="6">
        <v>42198</v>
      </c>
      <c r="H175" s="7">
        <f t="shared" ca="1" si="7"/>
        <v>9</v>
      </c>
      <c r="I175" s="8">
        <v>7</v>
      </c>
      <c r="J175" s="9" t="str">
        <f t="shared" si="8"/>
        <v>agent</v>
      </c>
      <c r="K175" s="10" t="s">
        <v>42</v>
      </c>
      <c r="L175" s="39">
        <v>3200</v>
      </c>
    </row>
    <row r="176" spans="1:12" x14ac:dyDescent="0.35">
      <c r="A176" s="3">
        <v>175</v>
      </c>
      <c r="B176" s="11" t="s">
        <v>311</v>
      </c>
      <c r="C176" s="11" t="s">
        <v>149</v>
      </c>
      <c r="D176" s="9" t="s">
        <v>14</v>
      </c>
      <c r="E176" s="12">
        <v>24902</v>
      </c>
      <c r="F176" s="7">
        <f t="shared" ca="1" si="6"/>
        <v>56</v>
      </c>
      <c r="G176" s="6">
        <v>42207</v>
      </c>
      <c r="H176" s="7">
        <f t="shared" ca="1" si="7"/>
        <v>9</v>
      </c>
      <c r="I176" s="8">
        <v>6</v>
      </c>
      <c r="J176" s="9" t="str">
        <f t="shared" si="8"/>
        <v>agent</v>
      </c>
      <c r="K176" s="10" t="s">
        <v>28</v>
      </c>
      <c r="L176" s="39">
        <v>3200</v>
      </c>
    </row>
    <row r="177" spans="1:12" x14ac:dyDescent="0.35">
      <c r="A177" s="3">
        <v>176</v>
      </c>
      <c r="B177" s="11" t="s">
        <v>312</v>
      </c>
      <c r="C177" s="11" t="s">
        <v>313</v>
      </c>
      <c r="D177" s="9" t="s">
        <v>14</v>
      </c>
      <c r="E177" s="12">
        <v>24906</v>
      </c>
      <c r="F177" s="7">
        <f t="shared" ca="1" si="6"/>
        <v>56</v>
      </c>
      <c r="G177" s="6">
        <v>42211</v>
      </c>
      <c r="H177" s="7">
        <f t="shared" ca="1" si="7"/>
        <v>9</v>
      </c>
      <c r="I177" s="8">
        <v>2</v>
      </c>
      <c r="J177" s="9" t="str">
        <f t="shared" si="8"/>
        <v>agent</v>
      </c>
      <c r="K177" s="10" t="s">
        <v>15</v>
      </c>
      <c r="L177" s="39">
        <v>1900</v>
      </c>
    </row>
    <row r="178" spans="1:12" x14ac:dyDescent="0.35">
      <c r="A178" s="3">
        <v>177</v>
      </c>
      <c r="B178" s="11" t="s">
        <v>314</v>
      </c>
      <c r="C178" s="11" t="s">
        <v>315</v>
      </c>
      <c r="D178" s="9" t="s">
        <v>14</v>
      </c>
      <c r="E178" s="12">
        <v>24962</v>
      </c>
      <c r="F178" s="7">
        <f t="shared" ca="1" si="6"/>
        <v>56</v>
      </c>
      <c r="G178" s="6">
        <v>42267</v>
      </c>
      <c r="H178" s="7">
        <f t="shared" ca="1" si="7"/>
        <v>9</v>
      </c>
      <c r="I178" s="8">
        <v>4</v>
      </c>
      <c r="J178" s="9" t="str">
        <f t="shared" si="8"/>
        <v>agent</v>
      </c>
      <c r="K178" s="10" t="s">
        <v>20</v>
      </c>
      <c r="L178" s="39">
        <v>2600</v>
      </c>
    </row>
    <row r="179" spans="1:12" x14ac:dyDescent="0.35">
      <c r="A179" s="3">
        <v>178</v>
      </c>
      <c r="B179" s="11" t="s">
        <v>316</v>
      </c>
      <c r="C179" s="11" t="s">
        <v>317</v>
      </c>
      <c r="D179" s="9" t="s">
        <v>14</v>
      </c>
      <c r="E179" s="12">
        <v>25599</v>
      </c>
      <c r="F179" s="7">
        <f t="shared" ca="1" si="6"/>
        <v>54</v>
      </c>
      <c r="G179" s="6">
        <v>42267</v>
      </c>
      <c r="H179" s="7">
        <f t="shared" ca="1" si="7"/>
        <v>9</v>
      </c>
      <c r="I179" s="8">
        <v>4</v>
      </c>
      <c r="J179" s="9" t="str">
        <f t="shared" si="8"/>
        <v>agent</v>
      </c>
      <c r="K179" s="10" t="s">
        <v>318</v>
      </c>
      <c r="L179" s="39">
        <v>2600</v>
      </c>
    </row>
    <row r="180" spans="1:12" x14ac:dyDescent="0.35">
      <c r="A180" s="3">
        <v>179</v>
      </c>
      <c r="B180" s="11" t="s">
        <v>319</v>
      </c>
      <c r="C180" s="11" t="s">
        <v>320</v>
      </c>
      <c r="D180" s="9" t="s">
        <v>14</v>
      </c>
      <c r="E180" s="12">
        <v>26402</v>
      </c>
      <c r="F180" s="7">
        <f t="shared" ca="1" si="6"/>
        <v>52</v>
      </c>
      <c r="G180" s="6">
        <v>42267</v>
      </c>
      <c r="H180" s="7">
        <f t="shared" ca="1" si="7"/>
        <v>9</v>
      </c>
      <c r="I180" s="8">
        <v>4</v>
      </c>
      <c r="J180" s="9" t="str">
        <f t="shared" si="8"/>
        <v>agent</v>
      </c>
      <c r="K180" s="10" t="s">
        <v>318</v>
      </c>
      <c r="L180" s="39">
        <v>2600</v>
      </c>
    </row>
    <row r="181" spans="1:12" x14ac:dyDescent="0.35">
      <c r="A181" s="3">
        <v>180</v>
      </c>
      <c r="B181" s="11" t="s">
        <v>321</v>
      </c>
      <c r="C181" s="11" t="s">
        <v>322</v>
      </c>
      <c r="D181" s="9" t="s">
        <v>14</v>
      </c>
      <c r="E181" s="12">
        <v>25082</v>
      </c>
      <c r="F181" s="7">
        <f t="shared" ca="1" si="6"/>
        <v>56</v>
      </c>
      <c r="G181" s="6">
        <v>40561</v>
      </c>
      <c r="H181" s="7">
        <f t="shared" ca="1" si="7"/>
        <v>14</v>
      </c>
      <c r="I181" s="8">
        <v>4</v>
      </c>
      <c r="J181" s="9" t="str">
        <f t="shared" si="8"/>
        <v>agent</v>
      </c>
      <c r="K181" s="10" t="s">
        <v>28</v>
      </c>
      <c r="L181" s="39">
        <v>2400</v>
      </c>
    </row>
    <row r="182" spans="1:12" x14ac:dyDescent="0.35">
      <c r="A182" s="3">
        <v>181</v>
      </c>
      <c r="B182" s="11" t="s">
        <v>323</v>
      </c>
      <c r="C182" s="11" t="s">
        <v>271</v>
      </c>
      <c r="D182" s="9" t="s">
        <v>14</v>
      </c>
      <c r="E182" s="12">
        <v>25093</v>
      </c>
      <c r="F182" s="7">
        <f t="shared" ca="1" si="6"/>
        <v>56</v>
      </c>
      <c r="G182" s="6">
        <v>40572</v>
      </c>
      <c r="H182" s="7">
        <f t="shared" ca="1" si="7"/>
        <v>13</v>
      </c>
      <c r="I182" s="8">
        <v>5</v>
      </c>
      <c r="J182" s="9" t="str">
        <f t="shared" si="8"/>
        <v>agent</v>
      </c>
      <c r="K182" s="10" t="s">
        <v>28</v>
      </c>
      <c r="L182" s="39">
        <v>3100</v>
      </c>
    </row>
    <row r="183" spans="1:12" x14ac:dyDescent="0.35">
      <c r="A183" s="3">
        <v>182</v>
      </c>
      <c r="B183" s="11" t="s">
        <v>324</v>
      </c>
      <c r="C183" s="11" t="s">
        <v>36</v>
      </c>
      <c r="D183" s="9" t="s">
        <v>23</v>
      </c>
      <c r="E183" s="12">
        <v>25127</v>
      </c>
      <c r="F183" s="7">
        <f t="shared" ca="1" si="6"/>
        <v>56</v>
      </c>
      <c r="G183" s="6">
        <v>40605</v>
      </c>
      <c r="H183" s="7">
        <f t="shared" ca="1" si="7"/>
        <v>13</v>
      </c>
      <c r="I183" s="8">
        <v>2</v>
      </c>
      <c r="J183" s="9" t="str">
        <f t="shared" si="8"/>
        <v>agent</v>
      </c>
      <c r="K183" s="10" t="s">
        <v>15</v>
      </c>
      <c r="L183" s="39">
        <v>1200</v>
      </c>
    </row>
    <row r="184" spans="1:12" x14ac:dyDescent="0.35">
      <c r="A184" s="3">
        <v>183</v>
      </c>
      <c r="B184" s="11" t="s">
        <v>325</v>
      </c>
      <c r="C184" s="11" t="s">
        <v>326</v>
      </c>
      <c r="D184" s="9" t="s">
        <v>23</v>
      </c>
      <c r="E184" s="12">
        <v>25132</v>
      </c>
      <c r="F184" s="7">
        <f t="shared" ca="1" si="6"/>
        <v>56</v>
      </c>
      <c r="G184" s="6">
        <v>40610</v>
      </c>
      <c r="H184" s="7">
        <f t="shared" ca="1" si="7"/>
        <v>13</v>
      </c>
      <c r="I184" s="8">
        <v>5</v>
      </c>
      <c r="J184" s="9" t="str">
        <f t="shared" si="8"/>
        <v>agent</v>
      </c>
      <c r="K184" s="10" t="s">
        <v>15</v>
      </c>
      <c r="L184" s="39">
        <v>3100</v>
      </c>
    </row>
    <row r="185" spans="1:12" x14ac:dyDescent="0.35">
      <c r="A185" s="3">
        <v>184</v>
      </c>
      <c r="B185" s="11" t="s">
        <v>327</v>
      </c>
      <c r="C185" s="11" t="s">
        <v>328</v>
      </c>
      <c r="D185" s="9" t="s">
        <v>14</v>
      </c>
      <c r="E185" s="12">
        <v>25134</v>
      </c>
      <c r="F185" s="7">
        <f t="shared" ca="1" si="6"/>
        <v>56</v>
      </c>
      <c r="G185" s="6">
        <v>40610</v>
      </c>
      <c r="H185" s="7">
        <f t="shared" ca="1" si="7"/>
        <v>13</v>
      </c>
      <c r="I185" s="8">
        <v>2</v>
      </c>
      <c r="J185" s="9" t="str">
        <f t="shared" si="8"/>
        <v>agent</v>
      </c>
      <c r="K185" s="10" t="s">
        <v>42</v>
      </c>
      <c r="L185" s="39">
        <v>1800</v>
      </c>
    </row>
    <row r="186" spans="1:12" x14ac:dyDescent="0.35">
      <c r="A186" s="3">
        <v>185</v>
      </c>
      <c r="B186" s="11" t="s">
        <v>329</v>
      </c>
      <c r="C186" s="11" t="s">
        <v>330</v>
      </c>
      <c r="D186" s="9" t="s">
        <v>14</v>
      </c>
      <c r="E186" s="12">
        <v>25151</v>
      </c>
      <c r="F186" s="7">
        <f t="shared" ca="1" si="6"/>
        <v>56</v>
      </c>
      <c r="G186" s="6">
        <v>40629</v>
      </c>
      <c r="H186" s="7">
        <f t="shared" ca="1" si="7"/>
        <v>13</v>
      </c>
      <c r="I186" s="8">
        <v>2</v>
      </c>
      <c r="J186" s="9" t="str">
        <f t="shared" si="8"/>
        <v>agent</v>
      </c>
      <c r="K186" s="10" t="s">
        <v>15</v>
      </c>
      <c r="L186" s="39">
        <v>1200</v>
      </c>
    </row>
    <row r="187" spans="1:12" x14ac:dyDescent="0.35">
      <c r="A187" s="3">
        <v>186</v>
      </c>
      <c r="B187" s="11" t="s">
        <v>331</v>
      </c>
      <c r="C187" s="11" t="s">
        <v>332</v>
      </c>
      <c r="D187" s="9" t="s">
        <v>14</v>
      </c>
      <c r="E187" s="12">
        <v>25152</v>
      </c>
      <c r="F187" s="7">
        <f t="shared" ca="1" si="6"/>
        <v>56</v>
      </c>
      <c r="G187" s="6">
        <v>40630</v>
      </c>
      <c r="H187" s="7">
        <f t="shared" ca="1" si="7"/>
        <v>13</v>
      </c>
      <c r="I187" s="8">
        <v>5</v>
      </c>
      <c r="J187" s="9" t="str">
        <f t="shared" si="8"/>
        <v>agent</v>
      </c>
      <c r="K187" s="10" t="s">
        <v>15</v>
      </c>
      <c r="L187" s="39">
        <v>2900</v>
      </c>
    </row>
    <row r="188" spans="1:12" x14ac:dyDescent="0.35">
      <c r="A188" s="3">
        <v>187</v>
      </c>
      <c r="B188" s="11" t="s">
        <v>333</v>
      </c>
      <c r="C188" s="11" t="s">
        <v>334</v>
      </c>
      <c r="D188" s="9" t="s">
        <v>23</v>
      </c>
      <c r="E188" s="12">
        <v>25153</v>
      </c>
      <c r="F188" s="7">
        <f t="shared" ca="1" si="6"/>
        <v>56</v>
      </c>
      <c r="G188" s="6">
        <v>40631</v>
      </c>
      <c r="H188" s="7">
        <f t="shared" ca="1" si="7"/>
        <v>13</v>
      </c>
      <c r="I188" s="8">
        <v>6</v>
      </c>
      <c r="J188" s="9" t="str">
        <f t="shared" si="8"/>
        <v>agent</v>
      </c>
      <c r="K188" s="10" t="s">
        <v>28</v>
      </c>
      <c r="L188" s="39">
        <v>3000</v>
      </c>
    </row>
    <row r="189" spans="1:12" x14ac:dyDescent="0.35">
      <c r="A189" s="3">
        <v>188</v>
      </c>
      <c r="B189" s="11" t="s">
        <v>335</v>
      </c>
      <c r="C189" s="11" t="s">
        <v>182</v>
      </c>
      <c r="D189" s="9" t="s">
        <v>14</v>
      </c>
      <c r="E189" s="12">
        <v>25159</v>
      </c>
      <c r="F189" s="7">
        <f t="shared" ca="1" si="6"/>
        <v>56</v>
      </c>
      <c r="G189" s="6">
        <v>40637</v>
      </c>
      <c r="H189" s="7">
        <f t="shared" ca="1" si="7"/>
        <v>13</v>
      </c>
      <c r="I189" s="8">
        <v>2</v>
      </c>
      <c r="J189" s="9" t="str">
        <f t="shared" si="8"/>
        <v>agent</v>
      </c>
      <c r="K189" s="10" t="s">
        <v>15</v>
      </c>
      <c r="L189" s="39">
        <v>1900</v>
      </c>
    </row>
    <row r="190" spans="1:12" x14ac:dyDescent="0.35">
      <c r="A190" s="3">
        <v>189</v>
      </c>
      <c r="B190" s="11" t="s">
        <v>336</v>
      </c>
      <c r="C190" s="11" t="s">
        <v>337</v>
      </c>
      <c r="D190" s="9" t="s">
        <v>14</v>
      </c>
      <c r="E190" s="12">
        <v>25162</v>
      </c>
      <c r="F190" s="7">
        <f t="shared" ca="1" si="6"/>
        <v>56</v>
      </c>
      <c r="G190" s="6">
        <v>40641</v>
      </c>
      <c r="H190" s="7">
        <f t="shared" ca="1" si="7"/>
        <v>13</v>
      </c>
      <c r="I190" s="8">
        <v>4</v>
      </c>
      <c r="J190" s="9" t="str">
        <f t="shared" si="8"/>
        <v>agent</v>
      </c>
      <c r="K190" s="10" t="s">
        <v>20</v>
      </c>
      <c r="L190" s="39">
        <v>2600</v>
      </c>
    </row>
    <row r="191" spans="1:12" x14ac:dyDescent="0.35">
      <c r="A191" s="3">
        <v>190</v>
      </c>
      <c r="B191" s="11" t="s">
        <v>338</v>
      </c>
      <c r="C191" s="11" t="s">
        <v>30</v>
      </c>
      <c r="D191" s="9" t="s">
        <v>14</v>
      </c>
      <c r="E191" s="12">
        <v>25295</v>
      </c>
      <c r="F191" s="7">
        <f t="shared" ca="1" si="6"/>
        <v>55</v>
      </c>
      <c r="G191" s="6">
        <v>40771</v>
      </c>
      <c r="H191" s="7">
        <f t="shared" ca="1" si="7"/>
        <v>13</v>
      </c>
      <c r="I191" s="8">
        <v>2</v>
      </c>
      <c r="J191" s="9" t="str">
        <f t="shared" si="8"/>
        <v>agent</v>
      </c>
      <c r="K191" s="10" t="s">
        <v>31</v>
      </c>
      <c r="L191" s="39">
        <v>1200</v>
      </c>
    </row>
    <row r="192" spans="1:12" x14ac:dyDescent="0.35">
      <c r="A192" s="3">
        <v>191</v>
      </c>
      <c r="B192" s="11" t="s">
        <v>339</v>
      </c>
      <c r="C192" s="11" t="s">
        <v>70</v>
      </c>
      <c r="D192" s="9" t="s">
        <v>14</v>
      </c>
      <c r="E192" s="12">
        <v>25311</v>
      </c>
      <c r="F192" s="7">
        <f t="shared" ca="1" si="6"/>
        <v>55</v>
      </c>
      <c r="G192" s="6">
        <v>40789</v>
      </c>
      <c r="H192" s="7">
        <f t="shared" ca="1" si="7"/>
        <v>13</v>
      </c>
      <c r="I192" s="8">
        <v>2</v>
      </c>
      <c r="J192" s="9" t="str">
        <f t="shared" si="8"/>
        <v>agent</v>
      </c>
      <c r="K192" s="10" t="s">
        <v>15</v>
      </c>
      <c r="L192" s="39">
        <v>1200</v>
      </c>
    </row>
    <row r="193" spans="1:12" x14ac:dyDescent="0.35">
      <c r="A193" s="3">
        <v>192</v>
      </c>
      <c r="B193" s="11" t="s">
        <v>340</v>
      </c>
      <c r="C193" s="11" t="s">
        <v>114</v>
      </c>
      <c r="D193" s="9" t="s">
        <v>14</v>
      </c>
      <c r="E193" s="12">
        <v>25339</v>
      </c>
      <c r="F193" s="7">
        <f t="shared" ca="1" si="6"/>
        <v>55</v>
      </c>
      <c r="G193" s="6">
        <v>40817</v>
      </c>
      <c r="H193" s="7">
        <f t="shared" ca="1" si="7"/>
        <v>13</v>
      </c>
      <c r="I193" s="8">
        <v>8</v>
      </c>
      <c r="J193" s="9" t="str">
        <f t="shared" si="8"/>
        <v>cadre</v>
      </c>
      <c r="K193" s="10" t="s">
        <v>34</v>
      </c>
      <c r="L193" s="39">
        <v>4200</v>
      </c>
    </row>
    <row r="194" spans="1:12" x14ac:dyDescent="0.35">
      <c r="A194" s="3">
        <v>193</v>
      </c>
      <c r="B194" s="11" t="s">
        <v>341</v>
      </c>
      <c r="C194" s="11" t="s">
        <v>342</v>
      </c>
      <c r="D194" s="9" t="s">
        <v>14</v>
      </c>
      <c r="E194" s="12">
        <v>25343</v>
      </c>
      <c r="F194" s="7">
        <f t="shared" ca="1" si="6"/>
        <v>55</v>
      </c>
      <c r="G194" s="6">
        <v>40821</v>
      </c>
      <c r="H194" s="7">
        <f t="shared" ca="1" si="7"/>
        <v>13</v>
      </c>
      <c r="I194" s="8">
        <v>3</v>
      </c>
      <c r="J194" s="9" t="str">
        <f t="shared" si="8"/>
        <v>agent</v>
      </c>
      <c r="K194" s="10" t="s">
        <v>15</v>
      </c>
      <c r="L194" s="39">
        <v>2200</v>
      </c>
    </row>
    <row r="195" spans="1:12" x14ac:dyDescent="0.35">
      <c r="A195" s="3">
        <v>194</v>
      </c>
      <c r="B195" s="11" t="s">
        <v>343</v>
      </c>
      <c r="C195" s="11" t="s">
        <v>159</v>
      </c>
      <c r="D195" s="9" t="s">
        <v>14</v>
      </c>
      <c r="E195" s="12">
        <v>25371</v>
      </c>
      <c r="F195" s="7">
        <f t="shared" ref="F195:F258" ca="1" si="9">DATEDIF(E195,TODAY(),"y")</f>
        <v>55</v>
      </c>
      <c r="G195" s="6">
        <v>40849</v>
      </c>
      <c r="H195" s="7">
        <f t="shared" ref="H195:H258" ca="1" si="10">DATEDIF(G195,TODAY(),"y")</f>
        <v>13</v>
      </c>
      <c r="I195" s="8">
        <v>2</v>
      </c>
      <c r="J195" s="9" t="str">
        <f t="shared" ref="J195:J258" si="11">IF(I195&gt;=8,"cadre","agent")</f>
        <v>agent</v>
      </c>
      <c r="K195" s="10" t="s">
        <v>15</v>
      </c>
      <c r="L195" s="39">
        <v>1000</v>
      </c>
    </row>
    <row r="196" spans="1:12" x14ac:dyDescent="0.35">
      <c r="A196" s="3">
        <v>195</v>
      </c>
      <c r="B196" s="11" t="s">
        <v>344</v>
      </c>
      <c r="C196" s="11" t="s">
        <v>50</v>
      </c>
      <c r="D196" s="9" t="s">
        <v>14</v>
      </c>
      <c r="E196" s="12">
        <v>25395</v>
      </c>
      <c r="F196" s="7">
        <f t="shared" ca="1" si="9"/>
        <v>55</v>
      </c>
      <c r="G196" s="6">
        <v>40873</v>
      </c>
      <c r="H196" s="7">
        <f t="shared" ca="1" si="10"/>
        <v>13</v>
      </c>
      <c r="I196" s="8">
        <v>2</v>
      </c>
      <c r="J196" s="9" t="str">
        <f t="shared" si="11"/>
        <v>agent</v>
      </c>
      <c r="K196" s="10" t="s">
        <v>15</v>
      </c>
      <c r="L196" s="39">
        <v>1700</v>
      </c>
    </row>
    <row r="197" spans="1:12" x14ac:dyDescent="0.35">
      <c r="A197" s="3">
        <v>196</v>
      </c>
      <c r="B197" s="11" t="s">
        <v>345</v>
      </c>
      <c r="C197" s="11" t="s">
        <v>236</v>
      </c>
      <c r="D197" s="9" t="s">
        <v>23</v>
      </c>
      <c r="E197" s="12">
        <v>25470</v>
      </c>
      <c r="F197" s="7">
        <f t="shared" ca="1" si="9"/>
        <v>55</v>
      </c>
      <c r="G197" s="6">
        <v>41315</v>
      </c>
      <c r="H197" s="7">
        <f t="shared" ca="1" si="10"/>
        <v>11</v>
      </c>
      <c r="I197" s="8">
        <v>5</v>
      </c>
      <c r="J197" s="9" t="str">
        <f t="shared" si="11"/>
        <v>agent</v>
      </c>
      <c r="K197" s="10" t="s">
        <v>42</v>
      </c>
      <c r="L197" s="39">
        <v>3200</v>
      </c>
    </row>
    <row r="198" spans="1:12" x14ac:dyDescent="0.35">
      <c r="A198" s="3">
        <v>197</v>
      </c>
      <c r="B198" s="11" t="s">
        <v>346</v>
      </c>
      <c r="C198" s="11" t="s">
        <v>38</v>
      </c>
      <c r="D198" s="9" t="s">
        <v>14</v>
      </c>
      <c r="E198" s="12">
        <v>25484</v>
      </c>
      <c r="F198" s="7">
        <f t="shared" ca="1" si="9"/>
        <v>55</v>
      </c>
      <c r="G198" s="6">
        <v>41329</v>
      </c>
      <c r="H198" s="7">
        <f t="shared" ca="1" si="10"/>
        <v>11</v>
      </c>
      <c r="I198" s="8">
        <v>2</v>
      </c>
      <c r="J198" s="9" t="str">
        <f t="shared" si="11"/>
        <v>agent</v>
      </c>
      <c r="K198" s="10" t="s">
        <v>39</v>
      </c>
      <c r="L198" s="39">
        <v>1100</v>
      </c>
    </row>
    <row r="199" spans="1:12" x14ac:dyDescent="0.35">
      <c r="A199" s="3">
        <v>198</v>
      </c>
      <c r="B199" s="11" t="s">
        <v>347</v>
      </c>
      <c r="C199" s="11" t="s">
        <v>348</v>
      </c>
      <c r="D199" s="9" t="s">
        <v>23</v>
      </c>
      <c r="E199" s="12">
        <v>25505</v>
      </c>
      <c r="F199" s="7">
        <f t="shared" ca="1" si="9"/>
        <v>55</v>
      </c>
      <c r="G199" s="6">
        <v>41347</v>
      </c>
      <c r="H199" s="7">
        <f t="shared" ca="1" si="10"/>
        <v>11</v>
      </c>
      <c r="I199" s="8">
        <v>3</v>
      </c>
      <c r="J199" s="9" t="str">
        <f t="shared" si="11"/>
        <v>agent</v>
      </c>
      <c r="K199" s="10" t="s">
        <v>42</v>
      </c>
      <c r="L199" s="39">
        <v>2200</v>
      </c>
    </row>
    <row r="200" spans="1:12" x14ac:dyDescent="0.35">
      <c r="A200" s="3">
        <v>199</v>
      </c>
      <c r="B200" s="11" t="s">
        <v>349</v>
      </c>
      <c r="C200" s="11" t="s">
        <v>334</v>
      </c>
      <c r="D200" s="9" t="s">
        <v>23</v>
      </c>
      <c r="E200" s="12">
        <v>25508</v>
      </c>
      <c r="F200" s="7">
        <f t="shared" ca="1" si="9"/>
        <v>55</v>
      </c>
      <c r="G200" s="6">
        <v>41352</v>
      </c>
      <c r="H200" s="7">
        <f t="shared" ca="1" si="10"/>
        <v>11</v>
      </c>
      <c r="I200" s="8">
        <v>6</v>
      </c>
      <c r="J200" s="9" t="str">
        <f t="shared" si="11"/>
        <v>agent</v>
      </c>
      <c r="K200" s="10" t="s">
        <v>28</v>
      </c>
      <c r="L200" s="39">
        <v>3200</v>
      </c>
    </row>
    <row r="201" spans="1:12" x14ac:dyDescent="0.35">
      <c r="A201" s="3">
        <v>200</v>
      </c>
      <c r="B201" s="11" t="s">
        <v>350</v>
      </c>
      <c r="C201" s="11" t="s">
        <v>351</v>
      </c>
      <c r="D201" s="9" t="s">
        <v>23</v>
      </c>
      <c r="E201" s="12">
        <v>25575</v>
      </c>
      <c r="F201" s="7">
        <f t="shared" ca="1" si="9"/>
        <v>55</v>
      </c>
      <c r="G201" s="6">
        <v>41420</v>
      </c>
      <c r="H201" s="7">
        <f t="shared" ca="1" si="10"/>
        <v>11</v>
      </c>
      <c r="I201" s="8">
        <v>3</v>
      </c>
      <c r="J201" s="9" t="str">
        <f t="shared" si="11"/>
        <v>agent</v>
      </c>
      <c r="K201" s="10" t="s">
        <v>42</v>
      </c>
      <c r="L201" s="39">
        <v>2200</v>
      </c>
    </row>
    <row r="202" spans="1:12" x14ac:dyDescent="0.35">
      <c r="A202" s="3">
        <v>201</v>
      </c>
      <c r="B202" s="11" t="s">
        <v>352</v>
      </c>
      <c r="C202" s="11" t="s">
        <v>36</v>
      </c>
      <c r="D202" s="9" t="s">
        <v>23</v>
      </c>
      <c r="E202" s="12">
        <v>25579</v>
      </c>
      <c r="F202" s="7">
        <f t="shared" ca="1" si="9"/>
        <v>55</v>
      </c>
      <c r="G202" s="6">
        <v>41423</v>
      </c>
      <c r="H202" s="7">
        <f t="shared" ca="1" si="10"/>
        <v>11</v>
      </c>
      <c r="I202" s="8">
        <v>2</v>
      </c>
      <c r="J202" s="9" t="str">
        <f t="shared" si="11"/>
        <v>agent</v>
      </c>
      <c r="K202" s="10" t="s">
        <v>15</v>
      </c>
      <c r="L202" s="39">
        <v>1200</v>
      </c>
    </row>
    <row r="203" spans="1:12" x14ac:dyDescent="0.35">
      <c r="A203" s="3">
        <v>202</v>
      </c>
      <c r="B203" s="11" t="s">
        <v>353</v>
      </c>
      <c r="C203" s="11" t="s">
        <v>300</v>
      </c>
      <c r="D203" s="9" t="s">
        <v>23</v>
      </c>
      <c r="E203" s="12">
        <v>25583</v>
      </c>
      <c r="F203" s="7">
        <f t="shared" ca="1" si="9"/>
        <v>55</v>
      </c>
      <c r="G203" s="6">
        <v>41427</v>
      </c>
      <c r="H203" s="7">
        <f t="shared" ca="1" si="10"/>
        <v>11</v>
      </c>
      <c r="I203" s="8">
        <v>3</v>
      </c>
      <c r="J203" s="9" t="str">
        <f t="shared" si="11"/>
        <v>agent</v>
      </c>
      <c r="K203" s="10" t="s">
        <v>42</v>
      </c>
      <c r="L203" s="39">
        <v>2200</v>
      </c>
    </row>
    <row r="204" spans="1:12" x14ac:dyDescent="0.35">
      <c r="A204" s="3">
        <v>203</v>
      </c>
      <c r="B204" s="11" t="s">
        <v>354</v>
      </c>
      <c r="C204" s="11" t="s">
        <v>60</v>
      </c>
      <c r="D204" s="9" t="s">
        <v>14</v>
      </c>
      <c r="E204" s="12">
        <v>25629</v>
      </c>
      <c r="F204" s="7">
        <f t="shared" ca="1" si="9"/>
        <v>54</v>
      </c>
      <c r="G204" s="6">
        <v>41473</v>
      </c>
      <c r="H204" s="7">
        <f t="shared" ca="1" si="10"/>
        <v>11</v>
      </c>
      <c r="I204" s="8">
        <v>5</v>
      </c>
      <c r="J204" s="9" t="str">
        <f t="shared" si="11"/>
        <v>agent</v>
      </c>
      <c r="K204" s="10" t="s">
        <v>15</v>
      </c>
      <c r="L204" s="39">
        <v>2900</v>
      </c>
    </row>
    <row r="205" spans="1:12" x14ac:dyDescent="0.35">
      <c r="A205" s="3">
        <v>204</v>
      </c>
      <c r="B205" s="11" t="s">
        <v>355</v>
      </c>
      <c r="C205" s="11" t="s">
        <v>356</v>
      </c>
      <c r="D205" s="9" t="s">
        <v>14</v>
      </c>
      <c r="E205" s="12">
        <v>25648</v>
      </c>
      <c r="F205" s="7">
        <f t="shared" ca="1" si="9"/>
        <v>54</v>
      </c>
      <c r="G205" s="6">
        <v>41492</v>
      </c>
      <c r="H205" s="7">
        <f t="shared" ca="1" si="10"/>
        <v>11</v>
      </c>
      <c r="I205" s="8">
        <v>2</v>
      </c>
      <c r="J205" s="9" t="str">
        <f t="shared" si="11"/>
        <v>agent</v>
      </c>
      <c r="K205" s="10" t="s">
        <v>15</v>
      </c>
      <c r="L205" s="39">
        <v>1900</v>
      </c>
    </row>
    <row r="206" spans="1:12" x14ac:dyDescent="0.35">
      <c r="A206" s="3">
        <v>205</v>
      </c>
      <c r="B206" s="11" t="s">
        <v>357</v>
      </c>
      <c r="C206" s="11" t="s">
        <v>159</v>
      </c>
      <c r="D206" s="9" t="s">
        <v>14</v>
      </c>
      <c r="E206" s="12">
        <v>25651</v>
      </c>
      <c r="F206" s="7">
        <f t="shared" ca="1" si="9"/>
        <v>54</v>
      </c>
      <c r="G206" s="6">
        <v>41494</v>
      </c>
      <c r="H206" s="7">
        <f t="shared" ca="1" si="10"/>
        <v>11</v>
      </c>
      <c r="I206" s="8">
        <v>2</v>
      </c>
      <c r="J206" s="9" t="str">
        <f t="shared" si="11"/>
        <v>agent</v>
      </c>
      <c r="K206" s="10" t="s">
        <v>20</v>
      </c>
      <c r="L206" s="39">
        <v>1000</v>
      </c>
    </row>
    <row r="207" spans="1:12" x14ac:dyDescent="0.35">
      <c r="A207" s="3">
        <v>206</v>
      </c>
      <c r="B207" s="11" t="s">
        <v>358</v>
      </c>
      <c r="C207" s="11" t="s">
        <v>85</v>
      </c>
      <c r="D207" s="9" t="s">
        <v>14</v>
      </c>
      <c r="E207" s="12">
        <v>25652</v>
      </c>
      <c r="F207" s="7">
        <f t="shared" ca="1" si="9"/>
        <v>54</v>
      </c>
      <c r="G207" s="6">
        <v>41497</v>
      </c>
      <c r="H207" s="7">
        <f t="shared" ca="1" si="10"/>
        <v>11</v>
      </c>
      <c r="I207" s="8">
        <v>5</v>
      </c>
      <c r="J207" s="9" t="str">
        <f t="shared" si="11"/>
        <v>agent</v>
      </c>
      <c r="K207" s="10" t="s">
        <v>15</v>
      </c>
      <c r="L207" s="39">
        <v>2900</v>
      </c>
    </row>
    <row r="208" spans="1:12" x14ac:dyDescent="0.35">
      <c r="A208" s="3">
        <v>207</v>
      </c>
      <c r="B208" s="11" t="s">
        <v>359</v>
      </c>
      <c r="C208" s="11" t="s">
        <v>360</v>
      </c>
      <c r="D208" s="9" t="s">
        <v>14</v>
      </c>
      <c r="E208" s="12">
        <v>25733</v>
      </c>
      <c r="F208" s="7">
        <f t="shared" ca="1" si="9"/>
        <v>54</v>
      </c>
      <c r="G208" s="6">
        <v>41577</v>
      </c>
      <c r="H208" s="7">
        <f t="shared" ca="1" si="10"/>
        <v>11</v>
      </c>
      <c r="I208" s="8">
        <v>2</v>
      </c>
      <c r="J208" s="9" t="str">
        <f t="shared" si="11"/>
        <v>agent</v>
      </c>
      <c r="K208" s="10" t="s">
        <v>15</v>
      </c>
      <c r="L208" s="39">
        <v>1900</v>
      </c>
    </row>
    <row r="209" spans="1:12" x14ac:dyDescent="0.35">
      <c r="A209" s="3">
        <v>208</v>
      </c>
      <c r="B209" s="11" t="s">
        <v>361</v>
      </c>
      <c r="C209" s="11" t="s">
        <v>85</v>
      </c>
      <c r="D209" s="9" t="s">
        <v>14</v>
      </c>
      <c r="E209" s="12">
        <v>25775</v>
      </c>
      <c r="F209" s="7">
        <f t="shared" ca="1" si="9"/>
        <v>54</v>
      </c>
      <c r="G209" s="6">
        <v>41619</v>
      </c>
      <c r="H209" s="7">
        <f t="shared" ca="1" si="10"/>
        <v>11</v>
      </c>
      <c r="I209" s="8">
        <v>5</v>
      </c>
      <c r="J209" s="9" t="str">
        <f t="shared" si="11"/>
        <v>agent</v>
      </c>
      <c r="K209" s="10" t="s">
        <v>15</v>
      </c>
      <c r="L209" s="39">
        <v>2900</v>
      </c>
    </row>
    <row r="210" spans="1:12" x14ac:dyDescent="0.35">
      <c r="A210" s="3">
        <v>209</v>
      </c>
      <c r="B210" s="11" t="s">
        <v>362</v>
      </c>
      <c r="C210" s="11" t="s">
        <v>129</v>
      </c>
      <c r="D210" s="9" t="s">
        <v>23</v>
      </c>
      <c r="E210" s="12">
        <v>25825</v>
      </c>
      <c r="F210" s="7">
        <f t="shared" ca="1" si="9"/>
        <v>54</v>
      </c>
      <c r="G210" s="6">
        <v>41669</v>
      </c>
      <c r="H210" s="7">
        <f t="shared" ca="1" si="10"/>
        <v>10</v>
      </c>
      <c r="I210" s="8">
        <v>2</v>
      </c>
      <c r="J210" s="9" t="str">
        <f t="shared" si="11"/>
        <v>agent</v>
      </c>
      <c r="K210" s="10" t="s">
        <v>15</v>
      </c>
      <c r="L210" s="39">
        <v>1000</v>
      </c>
    </row>
    <row r="211" spans="1:12" x14ac:dyDescent="0.35">
      <c r="A211" s="3">
        <v>210</v>
      </c>
      <c r="B211" s="11" t="s">
        <v>363</v>
      </c>
      <c r="C211" s="11" t="s">
        <v>364</v>
      </c>
      <c r="D211" s="9" t="s">
        <v>14</v>
      </c>
      <c r="E211" s="12">
        <v>25861</v>
      </c>
      <c r="F211" s="7">
        <f t="shared" ca="1" si="9"/>
        <v>54</v>
      </c>
      <c r="G211" s="6">
        <v>41705</v>
      </c>
      <c r="H211" s="7">
        <f t="shared" ca="1" si="10"/>
        <v>10</v>
      </c>
      <c r="I211" s="8">
        <v>2</v>
      </c>
      <c r="J211" s="9" t="str">
        <f t="shared" si="11"/>
        <v>agent</v>
      </c>
      <c r="K211" s="10" t="s">
        <v>15</v>
      </c>
      <c r="L211" s="39">
        <v>1400</v>
      </c>
    </row>
    <row r="212" spans="1:12" x14ac:dyDescent="0.35">
      <c r="A212" s="3">
        <v>211</v>
      </c>
      <c r="B212" s="11" t="s">
        <v>365</v>
      </c>
      <c r="C212" s="11" t="s">
        <v>74</v>
      </c>
      <c r="D212" s="9" t="s">
        <v>14</v>
      </c>
      <c r="E212" s="12">
        <v>25876</v>
      </c>
      <c r="F212" s="7">
        <f t="shared" ca="1" si="9"/>
        <v>54</v>
      </c>
      <c r="G212" s="6">
        <v>41721</v>
      </c>
      <c r="H212" s="7">
        <f t="shared" ca="1" si="10"/>
        <v>10</v>
      </c>
      <c r="I212" s="8">
        <v>5</v>
      </c>
      <c r="J212" s="9" t="str">
        <f t="shared" si="11"/>
        <v>agent</v>
      </c>
      <c r="K212" s="10" t="s">
        <v>28</v>
      </c>
      <c r="L212" s="39">
        <v>3100</v>
      </c>
    </row>
    <row r="213" spans="1:12" x14ac:dyDescent="0.35">
      <c r="A213" s="3">
        <v>212</v>
      </c>
      <c r="B213" s="11" t="s">
        <v>366</v>
      </c>
      <c r="C213" s="11" t="s">
        <v>334</v>
      </c>
      <c r="D213" s="9" t="s">
        <v>23</v>
      </c>
      <c r="E213" s="12">
        <v>25933</v>
      </c>
      <c r="F213" s="7">
        <f t="shared" ca="1" si="9"/>
        <v>54</v>
      </c>
      <c r="G213" s="6">
        <v>41777</v>
      </c>
      <c r="H213" s="7">
        <f t="shared" ca="1" si="10"/>
        <v>10</v>
      </c>
      <c r="I213" s="8">
        <v>6</v>
      </c>
      <c r="J213" s="9" t="str">
        <f t="shared" si="11"/>
        <v>agent</v>
      </c>
      <c r="K213" s="10" t="s">
        <v>28</v>
      </c>
      <c r="L213" s="39">
        <v>3200</v>
      </c>
    </row>
    <row r="214" spans="1:12" x14ac:dyDescent="0.35">
      <c r="A214" s="3">
        <v>213</v>
      </c>
      <c r="B214" s="11" t="s">
        <v>367</v>
      </c>
      <c r="C214" s="11" t="s">
        <v>368</v>
      </c>
      <c r="D214" s="9" t="s">
        <v>14</v>
      </c>
      <c r="E214" s="12">
        <v>25969</v>
      </c>
      <c r="F214" s="7">
        <f t="shared" ca="1" si="9"/>
        <v>53</v>
      </c>
      <c r="G214" s="6">
        <v>41813</v>
      </c>
      <c r="H214" s="7">
        <f t="shared" ca="1" si="10"/>
        <v>10</v>
      </c>
      <c r="I214" s="8">
        <v>4</v>
      </c>
      <c r="J214" s="9" t="str">
        <f t="shared" si="11"/>
        <v>agent</v>
      </c>
      <c r="K214" s="10" t="s">
        <v>39</v>
      </c>
      <c r="L214" s="39">
        <v>2800</v>
      </c>
    </row>
    <row r="215" spans="1:12" x14ac:dyDescent="0.35">
      <c r="A215" s="3">
        <v>214</v>
      </c>
      <c r="B215" s="11" t="s">
        <v>369</v>
      </c>
      <c r="C215" s="11" t="s">
        <v>231</v>
      </c>
      <c r="D215" s="9" t="s">
        <v>23</v>
      </c>
      <c r="E215" s="12">
        <v>25974</v>
      </c>
      <c r="F215" s="7">
        <f t="shared" ca="1" si="9"/>
        <v>53</v>
      </c>
      <c r="G215" s="6">
        <v>41819</v>
      </c>
      <c r="H215" s="7">
        <f t="shared" ca="1" si="10"/>
        <v>10</v>
      </c>
      <c r="I215" s="8">
        <v>7</v>
      </c>
      <c r="J215" s="9" t="str">
        <f t="shared" si="11"/>
        <v>agent</v>
      </c>
      <c r="K215" s="10" t="s">
        <v>42</v>
      </c>
      <c r="L215" s="39">
        <v>3200</v>
      </c>
    </row>
    <row r="216" spans="1:12" x14ac:dyDescent="0.35">
      <c r="A216" s="3">
        <v>215</v>
      </c>
      <c r="B216" s="11" t="s">
        <v>370</v>
      </c>
      <c r="C216" s="11" t="s">
        <v>371</v>
      </c>
      <c r="D216" s="9" t="s">
        <v>14</v>
      </c>
      <c r="E216" s="12">
        <v>25992</v>
      </c>
      <c r="F216" s="7">
        <f t="shared" ca="1" si="9"/>
        <v>53</v>
      </c>
      <c r="G216" s="6">
        <v>41836</v>
      </c>
      <c r="H216" s="7">
        <f t="shared" ca="1" si="10"/>
        <v>10</v>
      </c>
      <c r="I216" s="8">
        <v>2</v>
      </c>
      <c r="J216" s="9" t="str">
        <f t="shared" si="11"/>
        <v>agent</v>
      </c>
      <c r="K216" s="10" t="s">
        <v>15</v>
      </c>
      <c r="L216" s="39">
        <v>1100</v>
      </c>
    </row>
    <row r="217" spans="1:12" x14ac:dyDescent="0.35">
      <c r="A217" s="3">
        <v>216</v>
      </c>
      <c r="B217" s="11" t="s">
        <v>224</v>
      </c>
      <c r="C217" s="11" t="s">
        <v>372</v>
      </c>
      <c r="D217" s="9" t="s">
        <v>14</v>
      </c>
      <c r="E217" s="12">
        <v>26044</v>
      </c>
      <c r="F217" s="7">
        <f t="shared" ca="1" si="9"/>
        <v>53</v>
      </c>
      <c r="G217" s="6">
        <v>41889</v>
      </c>
      <c r="H217" s="7">
        <f t="shared" ca="1" si="10"/>
        <v>10</v>
      </c>
      <c r="I217" s="8">
        <v>2</v>
      </c>
      <c r="J217" s="9" t="str">
        <f t="shared" si="11"/>
        <v>agent</v>
      </c>
      <c r="K217" s="10" t="s">
        <v>15</v>
      </c>
      <c r="L217" s="39">
        <v>1200</v>
      </c>
    </row>
    <row r="218" spans="1:12" x14ac:dyDescent="0.35">
      <c r="A218" s="3">
        <v>217</v>
      </c>
      <c r="B218" s="11" t="s">
        <v>373</v>
      </c>
      <c r="C218" s="11" t="s">
        <v>374</v>
      </c>
      <c r="D218" s="9" t="s">
        <v>14</v>
      </c>
      <c r="E218" s="12">
        <v>26193</v>
      </c>
      <c r="F218" s="7">
        <f t="shared" ca="1" si="9"/>
        <v>53</v>
      </c>
      <c r="G218" s="6">
        <v>42037</v>
      </c>
      <c r="H218" s="7">
        <f t="shared" ca="1" si="10"/>
        <v>9</v>
      </c>
      <c r="I218" s="8">
        <v>3</v>
      </c>
      <c r="J218" s="9" t="str">
        <f t="shared" si="11"/>
        <v>agent</v>
      </c>
      <c r="K218" s="10" t="s">
        <v>39</v>
      </c>
      <c r="L218" s="39">
        <v>2200</v>
      </c>
    </row>
    <row r="219" spans="1:12" x14ac:dyDescent="0.35">
      <c r="A219" s="3">
        <v>218</v>
      </c>
      <c r="B219" s="11" t="s">
        <v>375</v>
      </c>
      <c r="C219" s="11" t="s">
        <v>376</v>
      </c>
      <c r="D219" s="9" t="s">
        <v>23</v>
      </c>
      <c r="E219" s="12">
        <v>26293</v>
      </c>
      <c r="F219" s="7">
        <f t="shared" ca="1" si="9"/>
        <v>53</v>
      </c>
      <c r="G219" s="6">
        <v>42137</v>
      </c>
      <c r="H219" s="7">
        <f t="shared" ca="1" si="10"/>
        <v>9</v>
      </c>
      <c r="I219" s="8">
        <v>2</v>
      </c>
      <c r="J219" s="9" t="str">
        <f t="shared" si="11"/>
        <v>agent</v>
      </c>
      <c r="K219" s="10" t="s">
        <v>15</v>
      </c>
      <c r="L219" s="39">
        <v>1800</v>
      </c>
    </row>
    <row r="220" spans="1:12" x14ac:dyDescent="0.35">
      <c r="A220" s="3">
        <v>219</v>
      </c>
      <c r="B220" s="11" t="s">
        <v>377</v>
      </c>
      <c r="C220" s="11" t="s">
        <v>378</v>
      </c>
      <c r="D220" s="9" t="s">
        <v>14</v>
      </c>
      <c r="E220" s="12">
        <v>26318</v>
      </c>
      <c r="F220" s="7">
        <f t="shared" ca="1" si="9"/>
        <v>53</v>
      </c>
      <c r="G220" s="6">
        <v>42162</v>
      </c>
      <c r="H220" s="7">
        <f t="shared" ca="1" si="10"/>
        <v>9</v>
      </c>
      <c r="I220" s="8">
        <v>4</v>
      </c>
      <c r="J220" s="9" t="str">
        <f t="shared" si="11"/>
        <v>agent</v>
      </c>
      <c r="K220" s="10" t="s">
        <v>20</v>
      </c>
      <c r="L220" s="39">
        <v>2600</v>
      </c>
    </row>
    <row r="221" spans="1:12" x14ac:dyDescent="0.35">
      <c r="A221" s="3">
        <v>220</v>
      </c>
      <c r="B221" s="11" t="s">
        <v>275</v>
      </c>
      <c r="C221" s="11" t="s">
        <v>379</v>
      </c>
      <c r="D221" s="9" t="s">
        <v>23</v>
      </c>
      <c r="E221" s="12">
        <v>26334</v>
      </c>
      <c r="F221" s="7">
        <f t="shared" ca="1" si="9"/>
        <v>52</v>
      </c>
      <c r="G221" s="6">
        <v>42178</v>
      </c>
      <c r="H221" s="7">
        <f t="shared" ca="1" si="10"/>
        <v>9</v>
      </c>
      <c r="I221" s="8">
        <v>2</v>
      </c>
      <c r="J221" s="9" t="str">
        <f t="shared" si="11"/>
        <v>agent</v>
      </c>
      <c r="K221" s="10" t="s">
        <v>15</v>
      </c>
      <c r="L221" s="39">
        <v>1400</v>
      </c>
    </row>
    <row r="222" spans="1:12" x14ac:dyDescent="0.35">
      <c r="A222" s="3">
        <v>221</v>
      </c>
      <c r="B222" s="11" t="s">
        <v>380</v>
      </c>
      <c r="C222" s="11" t="s">
        <v>381</v>
      </c>
      <c r="D222" s="9" t="s">
        <v>14</v>
      </c>
      <c r="E222" s="12">
        <v>26338</v>
      </c>
      <c r="F222" s="7">
        <f t="shared" ca="1" si="9"/>
        <v>52</v>
      </c>
      <c r="G222" s="6">
        <v>42183</v>
      </c>
      <c r="H222" s="7">
        <f t="shared" ca="1" si="10"/>
        <v>9</v>
      </c>
      <c r="I222" s="8">
        <v>7</v>
      </c>
      <c r="J222" s="9" t="str">
        <f t="shared" si="11"/>
        <v>agent</v>
      </c>
      <c r="K222" s="10" t="s">
        <v>34</v>
      </c>
      <c r="L222" s="39">
        <v>3400</v>
      </c>
    </row>
    <row r="223" spans="1:12" x14ac:dyDescent="0.35">
      <c r="A223" s="3">
        <v>222</v>
      </c>
      <c r="B223" s="11" t="s">
        <v>382</v>
      </c>
      <c r="C223" s="11" t="s">
        <v>383</v>
      </c>
      <c r="D223" s="9" t="s">
        <v>14</v>
      </c>
      <c r="E223" s="12">
        <v>26389</v>
      </c>
      <c r="F223" s="7">
        <f t="shared" ca="1" si="9"/>
        <v>52</v>
      </c>
      <c r="G223" s="6">
        <v>42233</v>
      </c>
      <c r="H223" s="7">
        <f t="shared" ca="1" si="10"/>
        <v>9</v>
      </c>
      <c r="I223" s="8">
        <v>5</v>
      </c>
      <c r="J223" s="9" t="str">
        <f t="shared" si="11"/>
        <v>agent</v>
      </c>
      <c r="K223" s="10" t="s">
        <v>198</v>
      </c>
      <c r="L223" s="39">
        <v>3200</v>
      </c>
    </row>
    <row r="224" spans="1:12" x14ac:dyDescent="0.35">
      <c r="A224" s="3">
        <v>223</v>
      </c>
      <c r="B224" s="11" t="s">
        <v>384</v>
      </c>
      <c r="C224" s="11" t="s">
        <v>385</v>
      </c>
      <c r="D224" s="9" t="s">
        <v>23</v>
      </c>
      <c r="E224" s="12">
        <v>26393</v>
      </c>
      <c r="F224" s="7">
        <f t="shared" ca="1" si="9"/>
        <v>52</v>
      </c>
      <c r="G224" s="6">
        <v>42236</v>
      </c>
      <c r="H224" s="7">
        <f t="shared" ca="1" si="10"/>
        <v>9</v>
      </c>
      <c r="I224" s="8">
        <v>2</v>
      </c>
      <c r="J224" s="9" t="str">
        <f t="shared" si="11"/>
        <v>agent</v>
      </c>
      <c r="K224" s="10" t="s">
        <v>15</v>
      </c>
      <c r="L224" s="39">
        <v>1400</v>
      </c>
    </row>
    <row r="225" spans="1:12" x14ac:dyDescent="0.35">
      <c r="A225" s="3">
        <v>224</v>
      </c>
      <c r="B225" s="11" t="s">
        <v>386</v>
      </c>
      <c r="C225" s="11" t="s">
        <v>387</v>
      </c>
      <c r="D225" s="9" t="s">
        <v>23</v>
      </c>
      <c r="E225" s="12">
        <v>26439</v>
      </c>
      <c r="F225" s="7">
        <f t="shared" ca="1" si="9"/>
        <v>52</v>
      </c>
      <c r="G225" s="6">
        <v>42283</v>
      </c>
      <c r="H225" s="7">
        <f t="shared" ca="1" si="10"/>
        <v>9</v>
      </c>
      <c r="I225" s="8">
        <v>6</v>
      </c>
      <c r="J225" s="9" t="str">
        <f t="shared" si="11"/>
        <v>agent</v>
      </c>
      <c r="K225" s="10" t="s">
        <v>34</v>
      </c>
      <c r="L225" s="39">
        <v>3100</v>
      </c>
    </row>
    <row r="226" spans="1:12" x14ac:dyDescent="0.35">
      <c r="A226" s="3">
        <v>225</v>
      </c>
      <c r="B226" s="11" t="s">
        <v>388</v>
      </c>
      <c r="C226" s="11" t="s">
        <v>389</v>
      </c>
      <c r="D226" s="9" t="s">
        <v>14</v>
      </c>
      <c r="E226" s="12">
        <v>26447</v>
      </c>
      <c r="F226" s="7">
        <f t="shared" ca="1" si="9"/>
        <v>52</v>
      </c>
      <c r="G226" s="6">
        <v>42291</v>
      </c>
      <c r="H226" s="7">
        <f t="shared" ca="1" si="10"/>
        <v>9</v>
      </c>
      <c r="I226" s="8">
        <v>3</v>
      </c>
      <c r="J226" s="9" t="str">
        <f t="shared" si="11"/>
        <v>agent</v>
      </c>
      <c r="K226" s="10" t="s">
        <v>198</v>
      </c>
      <c r="L226" s="39">
        <v>2200</v>
      </c>
    </row>
    <row r="227" spans="1:12" x14ac:dyDescent="0.35">
      <c r="A227" s="3">
        <v>226</v>
      </c>
      <c r="B227" s="11" t="s">
        <v>390</v>
      </c>
      <c r="C227" s="11" t="s">
        <v>391</v>
      </c>
      <c r="D227" s="9" t="s">
        <v>14</v>
      </c>
      <c r="E227" s="12">
        <v>26468</v>
      </c>
      <c r="F227" s="7">
        <f t="shared" ca="1" si="9"/>
        <v>52</v>
      </c>
      <c r="G227" s="6">
        <v>42312</v>
      </c>
      <c r="H227" s="7">
        <f t="shared" ca="1" si="10"/>
        <v>9</v>
      </c>
      <c r="I227" s="8">
        <v>2</v>
      </c>
      <c r="J227" s="9" t="str">
        <f t="shared" si="11"/>
        <v>agent</v>
      </c>
      <c r="K227" s="10" t="s">
        <v>15</v>
      </c>
      <c r="L227" s="39">
        <v>1400</v>
      </c>
    </row>
    <row r="228" spans="1:12" x14ac:dyDescent="0.35">
      <c r="A228" s="3">
        <v>227</v>
      </c>
      <c r="B228" s="11" t="s">
        <v>392</v>
      </c>
      <c r="C228" s="11" t="s">
        <v>393</v>
      </c>
      <c r="D228" s="9" t="s">
        <v>14</v>
      </c>
      <c r="E228" s="12">
        <v>26531</v>
      </c>
      <c r="F228" s="7">
        <f t="shared" ca="1" si="9"/>
        <v>52</v>
      </c>
      <c r="G228" s="6">
        <v>36531</v>
      </c>
      <c r="H228" s="7">
        <f t="shared" ca="1" si="10"/>
        <v>25</v>
      </c>
      <c r="I228" s="8">
        <v>1</v>
      </c>
      <c r="J228" s="9" t="str">
        <f t="shared" si="11"/>
        <v>agent</v>
      </c>
      <c r="K228" s="10" t="s">
        <v>31</v>
      </c>
      <c r="L228" s="39">
        <v>990</v>
      </c>
    </row>
    <row r="229" spans="1:12" x14ac:dyDescent="0.35">
      <c r="A229" s="3">
        <v>228</v>
      </c>
      <c r="B229" s="11" t="s">
        <v>394</v>
      </c>
      <c r="C229" s="11" t="s">
        <v>251</v>
      </c>
      <c r="D229" s="9" t="s">
        <v>23</v>
      </c>
      <c r="E229" s="12">
        <v>26543</v>
      </c>
      <c r="F229" s="7">
        <f t="shared" ca="1" si="9"/>
        <v>52</v>
      </c>
      <c r="G229" s="6">
        <v>36543</v>
      </c>
      <c r="H229" s="7">
        <f t="shared" ca="1" si="10"/>
        <v>25</v>
      </c>
      <c r="I229" s="8">
        <v>3</v>
      </c>
      <c r="J229" s="9" t="str">
        <f t="shared" si="11"/>
        <v>agent</v>
      </c>
      <c r="K229" s="10" t="s">
        <v>42</v>
      </c>
      <c r="L229" s="39">
        <v>2200</v>
      </c>
    </row>
    <row r="230" spans="1:12" x14ac:dyDescent="0.35">
      <c r="A230" s="3">
        <v>229</v>
      </c>
      <c r="B230" s="11" t="s">
        <v>395</v>
      </c>
      <c r="C230" s="11" t="s">
        <v>334</v>
      </c>
      <c r="D230" s="9" t="s">
        <v>23</v>
      </c>
      <c r="E230" s="12">
        <v>26566</v>
      </c>
      <c r="F230" s="7">
        <f t="shared" ca="1" si="9"/>
        <v>52</v>
      </c>
      <c r="G230" s="6">
        <v>36566</v>
      </c>
      <c r="H230" s="7">
        <f t="shared" ca="1" si="10"/>
        <v>24</v>
      </c>
      <c r="I230" s="8">
        <v>6</v>
      </c>
      <c r="J230" s="9" t="str">
        <f t="shared" si="11"/>
        <v>agent</v>
      </c>
      <c r="K230" s="10" t="s">
        <v>28</v>
      </c>
      <c r="L230" s="39">
        <v>3200</v>
      </c>
    </row>
    <row r="231" spans="1:12" x14ac:dyDescent="0.35">
      <c r="A231" s="3">
        <v>230</v>
      </c>
      <c r="B231" s="11" t="s">
        <v>396</v>
      </c>
      <c r="C231" s="11" t="s">
        <v>397</v>
      </c>
      <c r="D231" s="9" t="s">
        <v>14</v>
      </c>
      <c r="E231" s="12">
        <v>26569</v>
      </c>
      <c r="F231" s="7">
        <f t="shared" ca="1" si="9"/>
        <v>52</v>
      </c>
      <c r="G231" s="6">
        <v>36567</v>
      </c>
      <c r="H231" s="7">
        <f t="shared" ca="1" si="10"/>
        <v>24</v>
      </c>
      <c r="I231" s="8">
        <v>5</v>
      </c>
      <c r="J231" s="9" t="str">
        <f t="shared" si="11"/>
        <v>agent</v>
      </c>
      <c r="K231" s="10" t="s">
        <v>15</v>
      </c>
      <c r="L231" s="39">
        <v>2900</v>
      </c>
    </row>
    <row r="232" spans="1:12" x14ac:dyDescent="0.35">
      <c r="A232" s="3">
        <v>231</v>
      </c>
      <c r="B232" s="11" t="s">
        <v>398</v>
      </c>
      <c r="C232" s="11" t="s">
        <v>399</v>
      </c>
      <c r="D232" s="9" t="s">
        <v>14</v>
      </c>
      <c r="E232" s="12">
        <v>26648</v>
      </c>
      <c r="F232" s="7">
        <f t="shared" ca="1" si="9"/>
        <v>52</v>
      </c>
      <c r="G232" s="6">
        <v>36648</v>
      </c>
      <c r="H232" s="7">
        <f t="shared" ca="1" si="10"/>
        <v>24</v>
      </c>
      <c r="I232" s="8">
        <v>1</v>
      </c>
      <c r="J232" s="9" t="str">
        <f t="shared" si="11"/>
        <v>agent</v>
      </c>
      <c r="K232" s="10" t="s">
        <v>15</v>
      </c>
      <c r="L232" s="39">
        <v>980</v>
      </c>
    </row>
    <row r="233" spans="1:12" x14ac:dyDescent="0.35">
      <c r="A233" s="3">
        <v>232</v>
      </c>
      <c r="B233" s="11" t="s">
        <v>400</v>
      </c>
      <c r="C233" s="11" t="s">
        <v>372</v>
      </c>
      <c r="D233" s="9" t="s">
        <v>14</v>
      </c>
      <c r="E233" s="12">
        <v>26698</v>
      </c>
      <c r="F233" s="7">
        <f t="shared" ca="1" si="9"/>
        <v>51</v>
      </c>
      <c r="G233" s="6">
        <v>36698</v>
      </c>
      <c r="H233" s="7">
        <f t="shared" ca="1" si="10"/>
        <v>24</v>
      </c>
      <c r="I233" s="8">
        <v>2</v>
      </c>
      <c r="J233" s="9" t="str">
        <f t="shared" si="11"/>
        <v>agent</v>
      </c>
      <c r="K233" s="10" t="s">
        <v>15</v>
      </c>
      <c r="L233" s="39">
        <v>1200</v>
      </c>
    </row>
    <row r="234" spans="1:12" x14ac:dyDescent="0.35">
      <c r="A234" s="3">
        <v>233</v>
      </c>
      <c r="B234" s="11" t="s">
        <v>401</v>
      </c>
      <c r="C234" s="11" t="s">
        <v>402</v>
      </c>
      <c r="D234" s="9" t="s">
        <v>14</v>
      </c>
      <c r="E234" s="12">
        <v>26721</v>
      </c>
      <c r="F234" s="7">
        <f t="shared" ca="1" si="9"/>
        <v>51</v>
      </c>
      <c r="G234" s="6">
        <v>36721</v>
      </c>
      <c r="H234" s="7">
        <f t="shared" ca="1" si="10"/>
        <v>24</v>
      </c>
      <c r="I234" s="8">
        <v>7</v>
      </c>
      <c r="J234" s="9" t="str">
        <f t="shared" si="11"/>
        <v>agent</v>
      </c>
      <c r="K234" s="10" t="s">
        <v>198</v>
      </c>
      <c r="L234" s="39">
        <v>3400</v>
      </c>
    </row>
    <row r="235" spans="1:12" x14ac:dyDescent="0.35">
      <c r="A235" s="3">
        <v>234</v>
      </c>
      <c r="B235" s="11" t="s">
        <v>403</v>
      </c>
      <c r="C235" s="11" t="s">
        <v>134</v>
      </c>
      <c r="D235" s="9" t="s">
        <v>23</v>
      </c>
      <c r="E235" s="12">
        <v>26782</v>
      </c>
      <c r="F235" s="7">
        <f t="shared" ca="1" si="9"/>
        <v>51</v>
      </c>
      <c r="G235" s="6">
        <v>36782</v>
      </c>
      <c r="H235" s="7">
        <f t="shared" ca="1" si="10"/>
        <v>24</v>
      </c>
      <c r="I235" s="8">
        <v>7</v>
      </c>
      <c r="J235" s="9" t="str">
        <f t="shared" si="11"/>
        <v>agent</v>
      </c>
      <c r="K235" s="10" t="s">
        <v>34</v>
      </c>
      <c r="L235" s="39">
        <v>3200</v>
      </c>
    </row>
    <row r="236" spans="1:12" x14ac:dyDescent="0.35">
      <c r="A236" s="3">
        <v>235</v>
      </c>
      <c r="B236" s="11" t="s">
        <v>103</v>
      </c>
      <c r="C236" s="11" t="s">
        <v>404</v>
      </c>
      <c r="D236" s="9" t="s">
        <v>23</v>
      </c>
      <c r="E236" s="12">
        <v>26950</v>
      </c>
      <c r="F236" s="7">
        <f t="shared" ca="1" si="9"/>
        <v>51</v>
      </c>
      <c r="G236" s="6">
        <v>36950</v>
      </c>
      <c r="H236" s="7">
        <f t="shared" ca="1" si="10"/>
        <v>23</v>
      </c>
      <c r="I236" s="8">
        <v>7</v>
      </c>
      <c r="J236" s="9" t="str">
        <f t="shared" si="11"/>
        <v>agent</v>
      </c>
      <c r="K236" s="10" t="s">
        <v>15</v>
      </c>
      <c r="L236" s="39">
        <v>3400</v>
      </c>
    </row>
    <row r="237" spans="1:12" x14ac:dyDescent="0.35">
      <c r="A237" s="3">
        <v>236</v>
      </c>
      <c r="B237" s="11" t="s">
        <v>405</v>
      </c>
      <c r="C237" s="11" t="s">
        <v>406</v>
      </c>
      <c r="D237" s="9" t="s">
        <v>23</v>
      </c>
      <c r="E237" s="12">
        <v>26957</v>
      </c>
      <c r="F237" s="7">
        <f t="shared" ca="1" si="9"/>
        <v>51</v>
      </c>
      <c r="G237" s="6">
        <v>36957</v>
      </c>
      <c r="H237" s="7">
        <f t="shared" ca="1" si="10"/>
        <v>23</v>
      </c>
      <c r="I237" s="8">
        <v>5</v>
      </c>
      <c r="J237" s="9" t="str">
        <f t="shared" si="11"/>
        <v>agent</v>
      </c>
      <c r="K237" s="10" t="s">
        <v>15</v>
      </c>
      <c r="L237" s="39">
        <v>2900</v>
      </c>
    </row>
    <row r="238" spans="1:12" x14ac:dyDescent="0.35">
      <c r="A238" s="3">
        <v>237</v>
      </c>
      <c r="B238" s="11" t="s">
        <v>407</v>
      </c>
      <c r="C238" s="11" t="s">
        <v>408</v>
      </c>
      <c r="D238" s="9" t="s">
        <v>14</v>
      </c>
      <c r="E238" s="12">
        <v>27053</v>
      </c>
      <c r="F238" s="7">
        <f t="shared" ca="1" si="9"/>
        <v>51</v>
      </c>
      <c r="G238" s="6">
        <v>37053</v>
      </c>
      <c r="H238" s="7">
        <f t="shared" ca="1" si="10"/>
        <v>23</v>
      </c>
      <c r="I238" s="8">
        <v>4</v>
      </c>
      <c r="J238" s="9" t="str">
        <f t="shared" si="11"/>
        <v>agent</v>
      </c>
      <c r="K238" s="10" t="s">
        <v>20</v>
      </c>
      <c r="L238" s="39">
        <v>2600</v>
      </c>
    </row>
    <row r="239" spans="1:12" x14ac:dyDescent="0.35">
      <c r="A239" s="3">
        <v>238</v>
      </c>
      <c r="B239" s="11" t="s">
        <v>409</v>
      </c>
      <c r="C239" s="11" t="s">
        <v>387</v>
      </c>
      <c r="D239" s="9" t="s">
        <v>23</v>
      </c>
      <c r="E239" s="12">
        <v>27061</v>
      </c>
      <c r="F239" s="7">
        <f t="shared" ca="1" si="9"/>
        <v>50</v>
      </c>
      <c r="G239" s="6">
        <v>37061</v>
      </c>
      <c r="H239" s="7">
        <f t="shared" ca="1" si="10"/>
        <v>23</v>
      </c>
      <c r="I239" s="8">
        <v>6</v>
      </c>
      <c r="J239" s="9" t="str">
        <f t="shared" si="11"/>
        <v>agent</v>
      </c>
      <c r="K239" s="10" t="s">
        <v>34</v>
      </c>
      <c r="L239" s="39">
        <v>3100</v>
      </c>
    </row>
    <row r="240" spans="1:12" x14ac:dyDescent="0.35">
      <c r="A240" s="3">
        <v>239</v>
      </c>
      <c r="B240" s="11" t="s">
        <v>410</v>
      </c>
      <c r="C240" s="11" t="s">
        <v>411</v>
      </c>
      <c r="D240" s="9" t="s">
        <v>23</v>
      </c>
      <c r="E240" s="12">
        <v>27083</v>
      </c>
      <c r="F240" s="7">
        <f t="shared" ca="1" si="9"/>
        <v>50</v>
      </c>
      <c r="G240" s="6">
        <v>37083</v>
      </c>
      <c r="H240" s="7">
        <f t="shared" ca="1" si="10"/>
        <v>23</v>
      </c>
      <c r="I240" s="8">
        <v>9</v>
      </c>
      <c r="J240" s="9" t="str">
        <f t="shared" si="11"/>
        <v>cadre</v>
      </c>
      <c r="K240" s="10" t="s">
        <v>171</v>
      </c>
      <c r="L240" s="39">
        <v>4700</v>
      </c>
    </row>
    <row r="241" spans="1:12" x14ac:dyDescent="0.35">
      <c r="A241" s="3">
        <v>240</v>
      </c>
      <c r="B241" s="11" t="s">
        <v>412</v>
      </c>
      <c r="C241" s="11" t="s">
        <v>413</v>
      </c>
      <c r="D241" s="9" t="s">
        <v>14</v>
      </c>
      <c r="E241" s="12">
        <v>27298</v>
      </c>
      <c r="F241" s="7">
        <f t="shared" ca="1" si="9"/>
        <v>50</v>
      </c>
      <c r="G241" s="6">
        <v>37298</v>
      </c>
      <c r="H241" s="7">
        <f t="shared" ca="1" si="10"/>
        <v>22</v>
      </c>
      <c r="I241" s="8">
        <v>7</v>
      </c>
      <c r="J241" s="9" t="str">
        <f t="shared" si="11"/>
        <v>agent</v>
      </c>
      <c r="K241" s="10" t="s">
        <v>34</v>
      </c>
      <c r="L241" s="39">
        <v>3200</v>
      </c>
    </row>
    <row r="242" spans="1:12" x14ac:dyDescent="0.35">
      <c r="A242" s="3">
        <v>241</v>
      </c>
      <c r="B242" s="11" t="s">
        <v>414</v>
      </c>
      <c r="C242" s="11" t="s">
        <v>415</v>
      </c>
      <c r="D242" s="9" t="s">
        <v>23</v>
      </c>
      <c r="E242" s="12">
        <v>27563</v>
      </c>
      <c r="F242" s="7">
        <f t="shared" ca="1" si="9"/>
        <v>49</v>
      </c>
      <c r="G242" s="6">
        <v>37564</v>
      </c>
      <c r="H242" s="7">
        <f t="shared" ca="1" si="10"/>
        <v>22</v>
      </c>
      <c r="I242" s="8">
        <v>6</v>
      </c>
      <c r="J242" s="9" t="str">
        <f t="shared" si="11"/>
        <v>agent</v>
      </c>
      <c r="K242" s="10" t="s">
        <v>28</v>
      </c>
      <c r="L242" s="39">
        <v>3100</v>
      </c>
    </row>
    <row r="243" spans="1:12" x14ac:dyDescent="0.35">
      <c r="A243" s="3">
        <v>242</v>
      </c>
      <c r="B243" s="11" t="s">
        <v>331</v>
      </c>
      <c r="C243" s="11" t="s">
        <v>62</v>
      </c>
      <c r="D243" s="9" t="s">
        <v>14</v>
      </c>
      <c r="E243" s="12">
        <v>27573</v>
      </c>
      <c r="F243" s="7">
        <f t="shared" ca="1" si="9"/>
        <v>49</v>
      </c>
      <c r="G243" s="6">
        <v>37573</v>
      </c>
      <c r="H243" s="7">
        <f t="shared" ca="1" si="10"/>
        <v>22</v>
      </c>
      <c r="I243" s="8">
        <v>2</v>
      </c>
      <c r="J243" s="9" t="str">
        <f t="shared" si="11"/>
        <v>agent</v>
      </c>
      <c r="K243" s="10" t="s">
        <v>15</v>
      </c>
      <c r="L243" s="39">
        <v>1100</v>
      </c>
    </row>
    <row r="244" spans="1:12" x14ac:dyDescent="0.35">
      <c r="A244" s="3">
        <v>243</v>
      </c>
      <c r="B244" s="11" t="s">
        <v>416</v>
      </c>
      <c r="C244" s="11" t="s">
        <v>417</v>
      </c>
      <c r="D244" s="9" t="s">
        <v>14</v>
      </c>
      <c r="E244" s="12">
        <v>27588</v>
      </c>
      <c r="F244" s="7">
        <f t="shared" ca="1" si="9"/>
        <v>49</v>
      </c>
      <c r="G244" s="6">
        <v>37588</v>
      </c>
      <c r="H244" s="7">
        <f t="shared" ca="1" si="10"/>
        <v>22</v>
      </c>
      <c r="I244" s="8">
        <v>5</v>
      </c>
      <c r="J244" s="9" t="str">
        <f t="shared" si="11"/>
        <v>agent</v>
      </c>
      <c r="K244" s="10" t="s">
        <v>28</v>
      </c>
      <c r="L244" s="39">
        <v>3200</v>
      </c>
    </row>
    <row r="245" spans="1:12" x14ac:dyDescent="0.35">
      <c r="A245" s="3">
        <v>244</v>
      </c>
      <c r="B245" s="11" t="s">
        <v>418</v>
      </c>
      <c r="C245" s="11" t="s">
        <v>419</v>
      </c>
      <c r="D245" s="9" t="s">
        <v>23</v>
      </c>
      <c r="E245" s="12">
        <v>27589</v>
      </c>
      <c r="F245" s="7">
        <f t="shared" ca="1" si="9"/>
        <v>49</v>
      </c>
      <c r="G245" s="6">
        <v>37589</v>
      </c>
      <c r="H245" s="7">
        <f t="shared" ca="1" si="10"/>
        <v>22</v>
      </c>
      <c r="I245" s="8">
        <v>2</v>
      </c>
      <c r="J245" s="9" t="str">
        <f t="shared" si="11"/>
        <v>agent</v>
      </c>
      <c r="K245" s="10" t="s">
        <v>15</v>
      </c>
      <c r="L245" s="39">
        <v>1400</v>
      </c>
    </row>
    <row r="246" spans="1:12" x14ac:dyDescent="0.35">
      <c r="A246" s="3">
        <v>245</v>
      </c>
      <c r="B246" s="11" t="s">
        <v>75</v>
      </c>
      <c r="C246" s="11" t="s">
        <v>420</v>
      </c>
      <c r="D246" s="9" t="s">
        <v>23</v>
      </c>
      <c r="E246" s="12">
        <v>27598</v>
      </c>
      <c r="F246" s="7">
        <f t="shared" ca="1" si="9"/>
        <v>49</v>
      </c>
      <c r="G246" s="6">
        <v>37596</v>
      </c>
      <c r="H246" s="7">
        <f t="shared" ca="1" si="10"/>
        <v>22</v>
      </c>
      <c r="I246" s="8">
        <v>3</v>
      </c>
      <c r="J246" s="9" t="str">
        <f t="shared" si="11"/>
        <v>agent</v>
      </c>
      <c r="K246" s="10" t="s">
        <v>39</v>
      </c>
      <c r="L246" s="39">
        <v>2200</v>
      </c>
    </row>
    <row r="247" spans="1:12" x14ac:dyDescent="0.35">
      <c r="A247" s="3">
        <v>246</v>
      </c>
      <c r="B247" s="11" t="s">
        <v>421</v>
      </c>
      <c r="C247" s="11" t="s">
        <v>231</v>
      </c>
      <c r="D247" s="9" t="s">
        <v>23</v>
      </c>
      <c r="E247" s="12">
        <v>27669</v>
      </c>
      <c r="F247" s="7">
        <f t="shared" ca="1" si="9"/>
        <v>49</v>
      </c>
      <c r="G247" s="6">
        <v>37669</v>
      </c>
      <c r="H247" s="7">
        <f t="shared" ca="1" si="10"/>
        <v>21</v>
      </c>
      <c r="I247" s="8">
        <v>7</v>
      </c>
      <c r="J247" s="9" t="str">
        <f t="shared" si="11"/>
        <v>agent</v>
      </c>
      <c r="K247" s="10" t="s">
        <v>42</v>
      </c>
      <c r="L247" s="39">
        <v>3200</v>
      </c>
    </row>
    <row r="248" spans="1:12" x14ac:dyDescent="0.35">
      <c r="A248" s="3">
        <v>247</v>
      </c>
      <c r="B248" s="11" t="s">
        <v>169</v>
      </c>
      <c r="C248" s="11" t="s">
        <v>422</v>
      </c>
      <c r="D248" s="9" t="s">
        <v>14</v>
      </c>
      <c r="E248" s="12">
        <v>25509</v>
      </c>
      <c r="F248" s="7">
        <f t="shared" ca="1" si="9"/>
        <v>55</v>
      </c>
      <c r="G248" s="6">
        <v>37671</v>
      </c>
      <c r="H248" s="7">
        <f t="shared" ca="1" si="10"/>
        <v>21</v>
      </c>
      <c r="I248" s="8">
        <v>7</v>
      </c>
      <c r="J248" s="9" t="str">
        <f t="shared" si="11"/>
        <v>agent</v>
      </c>
      <c r="K248" s="10" t="s">
        <v>42</v>
      </c>
      <c r="L248" s="39">
        <v>3200</v>
      </c>
    </row>
    <row r="249" spans="1:12" x14ac:dyDescent="0.35">
      <c r="A249" s="3">
        <v>248</v>
      </c>
      <c r="B249" s="11" t="s">
        <v>423</v>
      </c>
      <c r="C249" s="11" t="s">
        <v>424</v>
      </c>
      <c r="D249" s="9" t="s">
        <v>14</v>
      </c>
      <c r="E249" s="12">
        <v>27730</v>
      </c>
      <c r="F249" s="7">
        <f t="shared" ca="1" si="9"/>
        <v>49</v>
      </c>
      <c r="G249" s="6">
        <v>37730</v>
      </c>
      <c r="H249" s="7">
        <f t="shared" ca="1" si="10"/>
        <v>21</v>
      </c>
      <c r="I249" s="8">
        <v>3</v>
      </c>
      <c r="J249" s="9" t="str">
        <f t="shared" si="11"/>
        <v>agent</v>
      </c>
      <c r="K249" s="10" t="s">
        <v>39</v>
      </c>
      <c r="L249" s="39">
        <v>2200</v>
      </c>
    </row>
    <row r="250" spans="1:12" x14ac:dyDescent="0.35">
      <c r="A250" s="3">
        <v>249</v>
      </c>
      <c r="B250" s="11" t="s">
        <v>425</v>
      </c>
      <c r="C250" s="11" t="s">
        <v>426</v>
      </c>
      <c r="D250" s="9" t="s">
        <v>23</v>
      </c>
      <c r="E250" s="12">
        <v>27777</v>
      </c>
      <c r="F250" s="7">
        <f t="shared" ca="1" si="9"/>
        <v>49</v>
      </c>
      <c r="G250" s="6">
        <v>37777</v>
      </c>
      <c r="H250" s="7">
        <f t="shared" ca="1" si="10"/>
        <v>21</v>
      </c>
      <c r="I250" s="8">
        <v>2</v>
      </c>
      <c r="J250" s="9" t="str">
        <f t="shared" si="11"/>
        <v>agent</v>
      </c>
      <c r="K250" s="10" t="s">
        <v>15</v>
      </c>
      <c r="L250" s="39">
        <v>1200</v>
      </c>
    </row>
    <row r="251" spans="1:12" x14ac:dyDescent="0.35">
      <c r="A251" s="3">
        <v>250</v>
      </c>
      <c r="B251" s="11" t="s">
        <v>427</v>
      </c>
      <c r="C251" s="11" t="s">
        <v>159</v>
      </c>
      <c r="D251" s="9" t="s">
        <v>14</v>
      </c>
      <c r="E251" s="12">
        <v>27824</v>
      </c>
      <c r="F251" s="7">
        <f t="shared" ca="1" si="9"/>
        <v>48</v>
      </c>
      <c r="G251" s="6">
        <v>37824</v>
      </c>
      <c r="H251" s="7">
        <f t="shared" ca="1" si="10"/>
        <v>21</v>
      </c>
      <c r="I251" s="8">
        <v>2</v>
      </c>
      <c r="J251" s="9" t="str">
        <f t="shared" si="11"/>
        <v>agent</v>
      </c>
      <c r="K251" s="10" t="s">
        <v>20</v>
      </c>
      <c r="L251" s="39">
        <v>1000</v>
      </c>
    </row>
    <row r="252" spans="1:12" x14ac:dyDescent="0.35">
      <c r="A252" s="3">
        <v>251</v>
      </c>
      <c r="B252" s="11" t="s">
        <v>428</v>
      </c>
      <c r="C252" s="11" t="s">
        <v>176</v>
      </c>
      <c r="D252" s="9" t="s">
        <v>14</v>
      </c>
      <c r="E252" s="12">
        <v>27831</v>
      </c>
      <c r="F252" s="7">
        <f t="shared" ca="1" si="9"/>
        <v>48</v>
      </c>
      <c r="G252" s="6">
        <v>37831</v>
      </c>
      <c r="H252" s="7">
        <f t="shared" ca="1" si="10"/>
        <v>21</v>
      </c>
      <c r="I252" s="8">
        <v>2</v>
      </c>
      <c r="J252" s="9" t="str">
        <f t="shared" si="11"/>
        <v>agent</v>
      </c>
      <c r="K252" s="10" t="s">
        <v>15</v>
      </c>
      <c r="L252" s="39">
        <v>1900</v>
      </c>
    </row>
    <row r="253" spans="1:12" x14ac:dyDescent="0.35">
      <c r="A253" s="3">
        <v>252</v>
      </c>
      <c r="B253" s="11" t="s">
        <v>429</v>
      </c>
      <c r="C253" s="11" t="s">
        <v>66</v>
      </c>
      <c r="D253" s="9" t="s">
        <v>14</v>
      </c>
      <c r="E253" s="12">
        <v>28015</v>
      </c>
      <c r="F253" s="7">
        <f t="shared" ca="1" si="9"/>
        <v>48</v>
      </c>
      <c r="G253" s="6">
        <v>38015</v>
      </c>
      <c r="H253" s="7">
        <f t="shared" ca="1" si="10"/>
        <v>20</v>
      </c>
      <c r="I253" s="8">
        <v>2</v>
      </c>
      <c r="J253" s="9" t="str">
        <f t="shared" si="11"/>
        <v>agent</v>
      </c>
      <c r="K253" s="10" t="s">
        <v>15</v>
      </c>
      <c r="L253" s="39">
        <v>1400</v>
      </c>
    </row>
    <row r="254" spans="1:12" x14ac:dyDescent="0.35">
      <c r="A254" s="3">
        <v>253</v>
      </c>
      <c r="B254" s="11" t="s">
        <v>430</v>
      </c>
      <c r="C254" s="11" t="s">
        <v>431</v>
      </c>
      <c r="D254" s="9" t="s">
        <v>14</v>
      </c>
      <c r="E254" s="12">
        <v>28044</v>
      </c>
      <c r="F254" s="7">
        <f t="shared" ca="1" si="9"/>
        <v>48</v>
      </c>
      <c r="G254" s="6">
        <v>38044</v>
      </c>
      <c r="H254" s="7">
        <f t="shared" ca="1" si="10"/>
        <v>20</v>
      </c>
      <c r="I254" s="8">
        <v>2</v>
      </c>
      <c r="J254" s="9" t="str">
        <f t="shared" si="11"/>
        <v>agent</v>
      </c>
      <c r="K254" s="10" t="s">
        <v>15</v>
      </c>
      <c r="L254" s="39">
        <v>1400</v>
      </c>
    </row>
    <row r="255" spans="1:12" x14ac:dyDescent="0.35">
      <c r="A255" s="3">
        <v>254</v>
      </c>
      <c r="B255" s="11" t="s">
        <v>432</v>
      </c>
      <c r="C255" s="11" t="s">
        <v>433</v>
      </c>
      <c r="D255" s="9" t="s">
        <v>23</v>
      </c>
      <c r="E255" s="12">
        <v>28065</v>
      </c>
      <c r="F255" s="7">
        <f t="shared" ca="1" si="9"/>
        <v>48</v>
      </c>
      <c r="G255" s="6">
        <v>38065</v>
      </c>
      <c r="H255" s="7">
        <f t="shared" ca="1" si="10"/>
        <v>20</v>
      </c>
      <c r="I255" s="8">
        <v>3</v>
      </c>
      <c r="J255" s="9" t="str">
        <f t="shared" si="11"/>
        <v>agent</v>
      </c>
      <c r="K255" s="10" t="s">
        <v>15</v>
      </c>
      <c r="L255" s="39">
        <v>2200</v>
      </c>
    </row>
    <row r="256" spans="1:12" x14ac:dyDescent="0.35">
      <c r="A256" s="3">
        <v>255</v>
      </c>
      <c r="B256" s="11" t="s">
        <v>434</v>
      </c>
      <c r="C256" s="11" t="s">
        <v>435</v>
      </c>
      <c r="D256" s="9" t="s">
        <v>14</v>
      </c>
      <c r="E256" s="12">
        <v>28191</v>
      </c>
      <c r="F256" s="7">
        <f t="shared" ca="1" si="9"/>
        <v>47</v>
      </c>
      <c r="G256" s="6">
        <v>38191</v>
      </c>
      <c r="H256" s="7">
        <f t="shared" ca="1" si="10"/>
        <v>20</v>
      </c>
      <c r="I256" s="8">
        <v>3</v>
      </c>
      <c r="J256" s="9" t="str">
        <f t="shared" si="11"/>
        <v>agent</v>
      </c>
      <c r="K256" s="10" t="s">
        <v>171</v>
      </c>
      <c r="L256" s="39">
        <v>2200</v>
      </c>
    </row>
    <row r="257" spans="1:12" x14ac:dyDescent="0.35">
      <c r="A257" s="3">
        <v>256</v>
      </c>
      <c r="B257" s="11" t="s">
        <v>436</v>
      </c>
      <c r="C257" s="11" t="s">
        <v>437</v>
      </c>
      <c r="D257" s="9" t="s">
        <v>14</v>
      </c>
      <c r="E257" s="12">
        <v>28194</v>
      </c>
      <c r="F257" s="7">
        <f t="shared" ca="1" si="9"/>
        <v>47</v>
      </c>
      <c r="G257" s="6">
        <v>38194</v>
      </c>
      <c r="H257" s="7">
        <f t="shared" ca="1" si="10"/>
        <v>20</v>
      </c>
      <c r="I257" s="8">
        <v>2</v>
      </c>
      <c r="J257" s="9" t="str">
        <f t="shared" si="11"/>
        <v>agent</v>
      </c>
      <c r="K257" s="10" t="s">
        <v>15</v>
      </c>
      <c r="L257" s="39">
        <v>1200</v>
      </c>
    </row>
    <row r="258" spans="1:12" x14ac:dyDescent="0.35">
      <c r="A258" s="3">
        <v>257</v>
      </c>
      <c r="B258" s="11" t="s">
        <v>438</v>
      </c>
      <c r="C258" s="11" t="s">
        <v>439</v>
      </c>
      <c r="D258" s="9" t="s">
        <v>14</v>
      </c>
      <c r="E258" s="12">
        <v>28237</v>
      </c>
      <c r="F258" s="7">
        <f t="shared" ca="1" si="9"/>
        <v>47</v>
      </c>
      <c r="G258" s="6">
        <v>38237</v>
      </c>
      <c r="H258" s="7">
        <f t="shared" ca="1" si="10"/>
        <v>20</v>
      </c>
      <c r="I258" s="8">
        <v>2</v>
      </c>
      <c r="J258" s="9" t="str">
        <f t="shared" si="11"/>
        <v>agent</v>
      </c>
      <c r="K258" s="10" t="s">
        <v>15</v>
      </c>
      <c r="L258" s="39">
        <v>1400</v>
      </c>
    </row>
    <row r="259" spans="1:12" x14ac:dyDescent="0.35">
      <c r="A259" s="3">
        <v>258</v>
      </c>
      <c r="B259" s="11" t="s">
        <v>152</v>
      </c>
      <c r="C259" s="11" t="s">
        <v>397</v>
      </c>
      <c r="D259" s="9" t="s">
        <v>14</v>
      </c>
      <c r="E259" s="12">
        <v>28266</v>
      </c>
      <c r="F259" s="7">
        <f t="shared" ref="F259:F285" ca="1" si="12">DATEDIF(E259,TODAY(),"y")</f>
        <v>47</v>
      </c>
      <c r="G259" s="6">
        <v>38266</v>
      </c>
      <c r="H259" s="7">
        <f t="shared" ref="H259:H285" ca="1" si="13">DATEDIF(G259,TODAY(),"y")</f>
        <v>20</v>
      </c>
      <c r="I259" s="8">
        <v>5</v>
      </c>
      <c r="J259" s="9" t="str">
        <f t="shared" ref="J259:J285" si="14">IF(I259&gt;=8,"cadre","agent")</f>
        <v>agent</v>
      </c>
      <c r="K259" s="10" t="s">
        <v>15</v>
      </c>
      <c r="L259" s="39">
        <v>2900</v>
      </c>
    </row>
    <row r="260" spans="1:12" x14ac:dyDescent="0.35">
      <c r="A260" s="3">
        <v>259</v>
      </c>
      <c r="B260" s="11" t="s">
        <v>440</v>
      </c>
      <c r="C260" s="11" t="s">
        <v>92</v>
      </c>
      <c r="D260" s="13" t="s">
        <v>14</v>
      </c>
      <c r="E260" s="12">
        <v>28289</v>
      </c>
      <c r="F260" s="7">
        <f t="shared" ca="1" si="12"/>
        <v>47</v>
      </c>
      <c r="G260" s="6">
        <v>38289</v>
      </c>
      <c r="H260" s="7">
        <f t="shared" ca="1" si="13"/>
        <v>20</v>
      </c>
      <c r="I260" s="8">
        <v>6</v>
      </c>
      <c r="J260" s="9" t="str">
        <f t="shared" si="14"/>
        <v>agent</v>
      </c>
      <c r="K260" s="10" t="s">
        <v>34</v>
      </c>
      <c r="L260" s="39">
        <v>3100</v>
      </c>
    </row>
    <row r="261" spans="1:12" x14ac:dyDescent="0.35">
      <c r="A261" s="3">
        <v>260</v>
      </c>
      <c r="B261" s="11" t="s">
        <v>51</v>
      </c>
      <c r="C261" s="11" t="s">
        <v>420</v>
      </c>
      <c r="D261" s="9" t="s">
        <v>23</v>
      </c>
      <c r="E261" s="12">
        <v>28361</v>
      </c>
      <c r="F261" s="7">
        <f t="shared" ca="1" si="12"/>
        <v>47</v>
      </c>
      <c r="G261" s="6">
        <v>38362</v>
      </c>
      <c r="H261" s="7">
        <f t="shared" ca="1" si="13"/>
        <v>20</v>
      </c>
      <c r="I261" s="8">
        <v>3</v>
      </c>
      <c r="J261" s="9" t="str">
        <f t="shared" si="14"/>
        <v>agent</v>
      </c>
      <c r="K261" s="10" t="s">
        <v>198</v>
      </c>
      <c r="L261" s="39">
        <v>2200</v>
      </c>
    </row>
    <row r="262" spans="1:12" x14ac:dyDescent="0.35">
      <c r="A262" s="3">
        <v>261</v>
      </c>
      <c r="B262" s="11" t="s">
        <v>441</v>
      </c>
      <c r="C262" s="11" t="s">
        <v>442</v>
      </c>
      <c r="D262" s="9" t="s">
        <v>14</v>
      </c>
      <c r="E262" s="12">
        <v>28536</v>
      </c>
      <c r="F262" s="7">
        <f t="shared" ca="1" si="12"/>
        <v>46</v>
      </c>
      <c r="G262" s="6">
        <v>38537</v>
      </c>
      <c r="H262" s="7">
        <f t="shared" ca="1" si="13"/>
        <v>19</v>
      </c>
      <c r="I262" s="8">
        <v>3</v>
      </c>
      <c r="J262" s="9" t="str">
        <f t="shared" si="14"/>
        <v>agent</v>
      </c>
      <c r="K262" s="10" t="s">
        <v>39</v>
      </c>
      <c r="L262" s="39">
        <v>2200</v>
      </c>
    </row>
    <row r="263" spans="1:12" x14ac:dyDescent="0.35">
      <c r="A263" s="3">
        <v>262</v>
      </c>
      <c r="B263" s="11" t="s">
        <v>443</v>
      </c>
      <c r="C263" s="11" t="s">
        <v>444</v>
      </c>
      <c r="D263" s="9" t="s">
        <v>14</v>
      </c>
      <c r="E263" s="12">
        <v>28647</v>
      </c>
      <c r="F263" s="7">
        <f t="shared" ca="1" si="12"/>
        <v>46</v>
      </c>
      <c r="G263" s="6">
        <v>38647</v>
      </c>
      <c r="H263" s="7">
        <f t="shared" ca="1" si="13"/>
        <v>19</v>
      </c>
      <c r="I263" s="8">
        <v>2</v>
      </c>
      <c r="J263" s="9" t="str">
        <f t="shared" si="14"/>
        <v>agent</v>
      </c>
      <c r="K263" s="10" t="s">
        <v>39</v>
      </c>
      <c r="L263" s="39">
        <v>1000</v>
      </c>
    </row>
    <row r="264" spans="1:12" x14ac:dyDescent="0.35">
      <c r="A264" s="3">
        <v>263</v>
      </c>
      <c r="B264" s="11" t="s">
        <v>445</v>
      </c>
      <c r="C264" s="11" t="s">
        <v>446</v>
      </c>
      <c r="D264" s="9" t="s">
        <v>23</v>
      </c>
      <c r="E264" s="12">
        <v>28740</v>
      </c>
      <c r="F264" s="7">
        <f t="shared" ca="1" si="12"/>
        <v>46</v>
      </c>
      <c r="G264" s="6">
        <v>38740</v>
      </c>
      <c r="H264" s="7">
        <f t="shared" ca="1" si="13"/>
        <v>19</v>
      </c>
      <c r="I264" s="8">
        <v>3</v>
      </c>
      <c r="J264" s="9" t="str">
        <f t="shared" si="14"/>
        <v>agent</v>
      </c>
      <c r="K264" s="10" t="s">
        <v>42</v>
      </c>
      <c r="L264" s="39">
        <v>2200</v>
      </c>
    </row>
    <row r="265" spans="1:12" x14ac:dyDescent="0.35">
      <c r="A265" s="3">
        <v>264</v>
      </c>
      <c r="B265" s="11" t="s">
        <v>447</v>
      </c>
      <c r="C265" s="11" t="s">
        <v>78</v>
      </c>
      <c r="D265" s="9" t="s">
        <v>23</v>
      </c>
      <c r="E265" s="12">
        <v>28791</v>
      </c>
      <c r="F265" s="7">
        <f t="shared" ca="1" si="12"/>
        <v>46</v>
      </c>
      <c r="G265" s="6">
        <v>38791</v>
      </c>
      <c r="H265" s="7">
        <f t="shared" ca="1" si="13"/>
        <v>18</v>
      </c>
      <c r="I265" s="8">
        <v>6</v>
      </c>
      <c r="J265" s="9" t="str">
        <f t="shared" si="14"/>
        <v>agent</v>
      </c>
      <c r="K265" s="10" t="s">
        <v>28</v>
      </c>
      <c r="L265" s="39">
        <v>2300</v>
      </c>
    </row>
    <row r="266" spans="1:12" x14ac:dyDescent="0.35">
      <c r="A266" s="3">
        <v>265</v>
      </c>
      <c r="B266" s="11" t="s">
        <v>448</v>
      </c>
      <c r="C266" s="11" t="s">
        <v>449</v>
      </c>
      <c r="D266" s="9" t="s">
        <v>14</v>
      </c>
      <c r="E266" s="12">
        <v>42030</v>
      </c>
      <c r="F266" s="7">
        <f t="shared" ca="1" si="12"/>
        <v>10</v>
      </c>
      <c r="G266" s="6">
        <v>38881</v>
      </c>
      <c r="H266" s="7">
        <f t="shared" ca="1" si="13"/>
        <v>18</v>
      </c>
      <c r="I266" s="8">
        <v>4</v>
      </c>
      <c r="J266" s="9" t="str">
        <f t="shared" si="14"/>
        <v>agent</v>
      </c>
      <c r="K266" s="10" t="s">
        <v>20</v>
      </c>
      <c r="L266" s="39">
        <v>2800</v>
      </c>
    </row>
    <row r="267" spans="1:12" x14ac:dyDescent="0.35">
      <c r="A267" s="3">
        <v>266</v>
      </c>
      <c r="B267" s="11" t="s">
        <v>450</v>
      </c>
      <c r="C267" s="11" t="s">
        <v>397</v>
      </c>
      <c r="D267" s="9" t="s">
        <v>14</v>
      </c>
      <c r="E267" s="12">
        <v>36629</v>
      </c>
      <c r="F267" s="7">
        <f t="shared" ca="1" si="12"/>
        <v>24</v>
      </c>
      <c r="G267" s="6">
        <v>39324</v>
      </c>
      <c r="H267" s="7">
        <f t="shared" ca="1" si="13"/>
        <v>17</v>
      </c>
      <c r="I267" s="8">
        <v>5</v>
      </c>
      <c r="J267" s="9" t="str">
        <f t="shared" si="14"/>
        <v>agent</v>
      </c>
      <c r="K267" s="10" t="s">
        <v>15</v>
      </c>
      <c r="L267" s="39">
        <v>2900</v>
      </c>
    </row>
    <row r="268" spans="1:12" x14ac:dyDescent="0.35">
      <c r="A268" s="3">
        <v>267</v>
      </c>
      <c r="B268" s="11" t="s">
        <v>451</v>
      </c>
      <c r="C268" s="11" t="s">
        <v>420</v>
      </c>
      <c r="D268" s="9" t="s">
        <v>23</v>
      </c>
      <c r="E268" s="12">
        <v>36711</v>
      </c>
      <c r="F268" s="7">
        <f t="shared" ca="1" si="12"/>
        <v>24</v>
      </c>
      <c r="G268" s="6">
        <v>39406</v>
      </c>
      <c r="H268" s="7">
        <f t="shared" ca="1" si="13"/>
        <v>17</v>
      </c>
      <c r="I268" s="8">
        <v>3</v>
      </c>
      <c r="J268" s="9" t="str">
        <f t="shared" si="14"/>
        <v>agent</v>
      </c>
      <c r="K268" s="10" t="s">
        <v>198</v>
      </c>
      <c r="L268" s="39">
        <v>2300</v>
      </c>
    </row>
    <row r="269" spans="1:12" x14ac:dyDescent="0.35">
      <c r="A269" s="3">
        <v>268</v>
      </c>
      <c r="B269" s="11" t="s">
        <v>452</v>
      </c>
      <c r="C269" s="11" t="s">
        <v>66</v>
      </c>
      <c r="D269" s="9" t="s">
        <v>14</v>
      </c>
      <c r="E269" s="12">
        <v>36884</v>
      </c>
      <c r="F269" s="7">
        <f t="shared" ca="1" si="12"/>
        <v>24</v>
      </c>
      <c r="G269" s="6">
        <v>39580</v>
      </c>
      <c r="H269" s="7">
        <f t="shared" ca="1" si="13"/>
        <v>16</v>
      </c>
      <c r="I269" s="8">
        <v>1</v>
      </c>
      <c r="J269" s="9" t="str">
        <f t="shared" si="14"/>
        <v>agent</v>
      </c>
      <c r="K269" s="10" t="s">
        <v>15</v>
      </c>
      <c r="L269" s="39">
        <v>995</v>
      </c>
    </row>
    <row r="270" spans="1:12" x14ac:dyDescent="0.35">
      <c r="A270" s="3">
        <v>269</v>
      </c>
      <c r="B270" s="11" t="s">
        <v>453</v>
      </c>
      <c r="C270" s="11" t="s">
        <v>454</v>
      </c>
      <c r="D270" s="9" t="s">
        <v>14</v>
      </c>
      <c r="E270" s="12">
        <v>37157</v>
      </c>
      <c r="F270" s="7">
        <f t="shared" ca="1" si="12"/>
        <v>23</v>
      </c>
      <c r="G270" s="6">
        <v>39853</v>
      </c>
      <c r="H270" s="7">
        <f t="shared" ca="1" si="13"/>
        <v>15</v>
      </c>
      <c r="I270" s="8">
        <v>2</v>
      </c>
      <c r="J270" s="9" t="str">
        <f t="shared" si="14"/>
        <v>agent</v>
      </c>
      <c r="K270" s="10" t="s">
        <v>15</v>
      </c>
      <c r="L270" s="39">
        <v>1100</v>
      </c>
    </row>
    <row r="271" spans="1:12" x14ac:dyDescent="0.35">
      <c r="A271" s="3">
        <v>270</v>
      </c>
      <c r="B271" s="11" t="s">
        <v>455</v>
      </c>
      <c r="C271" s="11" t="s">
        <v>456</v>
      </c>
      <c r="D271" s="9" t="s">
        <v>14</v>
      </c>
      <c r="E271" s="12">
        <v>40527</v>
      </c>
      <c r="F271" s="7">
        <f t="shared" ca="1" si="12"/>
        <v>14</v>
      </c>
      <c r="G271" s="6">
        <v>39935</v>
      </c>
      <c r="H271" s="7">
        <f t="shared" ca="1" si="13"/>
        <v>15</v>
      </c>
      <c r="I271" s="8">
        <v>2</v>
      </c>
      <c r="J271" s="9" t="str">
        <f t="shared" si="14"/>
        <v>agent</v>
      </c>
      <c r="K271" s="10" t="s">
        <v>15</v>
      </c>
      <c r="L271" s="39">
        <v>1000</v>
      </c>
    </row>
    <row r="272" spans="1:12" x14ac:dyDescent="0.35">
      <c r="A272" s="3">
        <v>271</v>
      </c>
      <c r="B272" s="11" t="s">
        <v>457</v>
      </c>
      <c r="C272" s="11" t="s">
        <v>458</v>
      </c>
      <c r="D272" s="9" t="s">
        <v>23</v>
      </c>
      <c r="E272" s="12">
        <v>38223</v>
      </c>
      <c r="F272" s="7">
        <f t="shared" ca="1" si="12"/>
        <v>20</v>
      </c>
      <c r="G272" s="6">
        <v>40186</v>
      </c>
      <c r="H272" s="7">
        <f t="shared" ca="1" si="13"/>
        <v>15</v>
      </c>
      <c r="I272" s="8">
        <v>2</v>
      </c>
      <c r="J272" s="9" t="str">
        <f t="shared" si="14"/>
        <v>agent</v>
      </c>
      <c r="K272" s="10" t="s">
        <v>15</v>
      </c>
      <c r="L272" s="39">
        <v>1900</v>
      </c>
    </row>
    <row r="273" spans="1:12" x14ac:dyDescent="0.35">
      <c r="A273" s="3">
        <v>272</v>
      </c>
      <c r="B273" s="11" t="s">
        <v>459</v>
      </c>
      <c r="C273" s="11" t="s">
        <v>460</v>
      </c>
      <c r="D273" s="9" t="s">
        <v>23</v>
      </c>
      <c r="E273" s="12">
        <v>38741</v>
      </c>
      <c r="F273" s="7">
        <f t="shared" ca="1" si="12"/>
        <v>19</v>
      </c>
      <c r="G273" s="6">
        <v>40189</v>
      </c>
      <c r="H273" s="7">
        <f t="shared" ca="1" si="13"/>
        <v>15</v>
      </c>
      <c r="I273" s="8">
        <v>2</v>
      </c>
      <c r="J273" s="9" t="str">
        <f t="shared" si="14"/>
        <v>agent</v>
      </c>
      <c r="K273" s="10" t="s">
        <v>15</v>
      </c>
      <c r="L273" s="39">
        <v>1900</v>
      </c>
    </row>
    <row r="274" spans="1:12" x14ac:dyDescent="0.35">
      <c r="A274" s="3">
        <v>273</v>
      </c>
      <c r="B274" s="11" t="s">
        <v>461</v>
      </c>
      <c r="C274" s="11" t="s">
        <v>462</v>
      </c>
      <c r="D274" s="9" t="s">
        <v>14</v>
      </c>
      <c r="E274" s="12">
        <v>38794</v>
      </c>
      <c r="F274" s="7">
        <f t="shared" ca="1" si="12"/>
        <v>18</v>
      </c>
      <c r="G274" s="6">
        <v>40232</v>
      </c>
      <c r="H274" s="7">
        <f t="shared" ca="1" si="13"/>
        <v>14</v>
      </c>
      <c r="I274" s="8">
        <v>8</v>
      </c>
      <c r="J274" s="9" t="str">
        <f t="shared" si="14"/>
        <v>cadre</v>
      </c>
      <c r="K274" s="10" t="s">
        <v>34</v>
      </c>
      <c r="L274" s="39">
        <v>3800</v>
      </c>
    </row>
    <row r="275" spans="1:12" x14ac:dyDescent="0.35">
      <c r="A275" s="3">
        <v>274</v>
      </c>
      <c r="B275" s="11" t="s">
        <v>463</v>
      </c>
      <c r="C275" s="11" t="s">
        <v>371</v>
      </c>
      <c r="D275" s="9" t="s">
        <v>14</v>
      </c>
      <c r="E275" s="12">
        <v>40472</v>
      </c>
      <c r="F275" s="7">
        <f t="shared" ca="1" si="12"/>
        <v>14</v>
      </c>
      <c r="G275" s="6">
        <v>40245</v>
      </c>
      <c r="H275" s="7">
        <f t="shared" ca="1" si="13"/>
        <v>14</v>
      </c>
      <c r="I275" s="8">
        <v>2</v>
      </c>
      <c r="J275" s="9" t="str">
        <f t="shared" si="14"/>
        <v>agent</v>
      </c>
      <c r="K275" s="10" t="s">
        <v>15</v>
      </c>
      <c r="L275" s="39">
        <v>1100</v>
      </c>
    </row>
    <row r="276" spans="1:12" x14ac:dyDescent="0.35">
      <c r="A276" s="3">
        <v>275</v>
      </c>
      <c r="B276" s="11" t="s">
        <v>204</v>
      </c>
      <c r="C276" s="11" t="s">
        <v>464</v>
      </c>
      <c r="D276" s="9" t="s">
        <v>23</v>
      </c>
      <c r="E276" s="12">
        <v>38346</v>
      </c>
      <c r="F276" s="7">
        <f t="shared" ca="1" si="12"/>
        <v>20</v>
      </c>
      <c r="G276" s="6">
        <v>40456</v>
      </c>
      <c r="H276" s="7">
        <f t="shared" ca="1" si="13"/>
        <v>14</v>
      </c>
      <c r="I276" s="8">
        <v>3</v>
      </c>
      <c r="J276" s="9" t="str">
        <f t="shared" si="14"/>
        <v>agent</v>
      </c>
      <c r="K276" s="10" t="s">
        <v>42</v>
      </c>
      <c r="L276" s="39">
        <v>2200</v>
      </c>
    </row>
    <row r="277" spans="1:12" x14ac:dyDescent="0.35">
      <c r="A277" s="3">
        <v>276</v>
      </c>
      <c r="B277" s="11" t="s">
        <v>465</v>
      </c>
      <c r="C277" s="11" t="s">
        <v>466</v>
      </c>
      <c r="D277" s="9" t="s">
        <v>14</v>
      </c>
      <c r="E277" s="12">
        <v>39903</v>
      </c>
      <c r="F277" s="7">
        <f t="shared" ca="1" si="12"/>
        <v>15</v>
      </c>
      <c r="G277" s="6">
        <v>40456</v>
      </c>
      <c r="H277" s="7">
        <f t="shared" ca="1" si="13"/>
        <v>14</v>
      </c>
      <c r="I277" s="8">
        <v>7</v>
      </c>
      <c r="J277" s="9" t="str">
        <f t="shared" si="14"/>
        <v>agent</v>
      </c>
      <c r="K277" s="10" t="s">
        <v>42</v>
      </c>
      <c r="L277" s="39">
        <v>3200</v>
      </c>
    </row>
    <row r="278" spans="1:12" x14ac:dyDescent="0.35">
      <c r="A278" s="3">
        <v>277</v>
      </c>
      <c r="B278" s="11" t="s">
        <v>467</v>
      </c>
      <c r="C278" s="11" t="s">
        <v>468</v>
      </c>
      <c r="D278" s="9" t="s">
        <v>14</v>
      </c>
      <c r="E278" s="12">
        <v>39625</v>
      </c>
      <c r="F278" s="7">
        <f t="shared" ca="1" si="12"/>
        <v>16</v>
      </c>
      <c r="G278" s="6">
        <v>40456</v>
      </c>
      <c r="H278" s="7">
        <f t="shared" ca="1" si="13"/>
        <v>14</v>
      </c>
      <c r="I278" s="8">
        <v>7</v>
      </c>
      <c r="J278" s="9" t="str">
        <f t="shared" si="14"/>
        <v>agent</v>
      </c>
      <c r="K278" s="10" t="s">
        <v>34</v>
      </c>
      <c r="L278" s="39">
        <v>3500</v>
      </c>
    </row>
    <row r="279" spans="1:12" x14ac:dyDescent="0.35">
      <c r="A279" s="3">
        <v>278</v>
      </c>
      <c r="B279" s="11" t="s">
        <v>469</v>
      </c>
      <c r="C279" s="11" t="s">
        <v>470</v>
      </c>
      <c r="D279" s="9" t="s">
        <v>14</v>
      </c>
      <c r="E279" s="12">
        <v>40021</v>
      </c>
      <c r="F279" s="7">
        <f t="shared" ca="1" si="12"/>
        <v>15</v>
      </c>
      <c r="G279" s="6">
        <v>40456</v>
      </c>
      <c r="H279" s="7">
        <f t="shared" ca="1" si="13"/>
        <v>14</v>
      </c>
      <c r="I279" s="8">
        <v>7</v>
      </c>
      <c r="J279" s="9" t="str">
        <f t="shared" si="14"/>
        <v>agent</v>
      </c>
      <c r="K279" s="10" t="s">
        <v>42</v>
      </c>
      <c r="L279" s="39">
        <v>3200</v>
      </c>
    </row>
    <row r="280" spans="1:12" x14ac:dyDescent="0.35">
      <c r="A280" s="3">
        <v>279</v>
      </c>
      <c r="B280" s="11" t="s">
        <v>471</v>
      </c>
      <c r="C280" s="11" t="s">
        <v>472</v>
      </c>
      <c r="D280" s="9" t="s">
        <v>14</v>
      </c>
      <c r="E280" s="12">
        <v>41159</v>
      </c>
      <c r="F280" s="7">
        <f t="shared" ca="1" si="12"/>
        <v>12</v>
      </c>
      <c r="G280" s="6">
        <v>40456</v>
      </c>
      <c r="H280" s="7">
        <f t="shared" ca="1" si="13"/>
        <v>14</v>
      </c>
      <c r="I280" s="8">
        <v>2</v>
      </c>
      <c r="J280" s="9" t="str">
        <f t="shared" si="14"/>
        <v>agent</v>
      </c>
      <c r="K280" s="10" t="s">
        <v>15</v>
      </c>
      <c r="L280" s="39">
        <v>1400</v>
      </c>
    </row>
    <row r="281" spans="1:12" x14ac:dyDescent="0.35">
      <c r="A281" s="3">
        <v>280</v>
      </c>
      <c r="B281" s="11" t="s">
        <v>473</v>
      </c>
      <c r="C281" s="11" t="s">
        <v>474</v>
      </c>
      <c r="D281" s="9" t="s">
        <v>14</v>
      </c>
      <c r="E281" s="12">
        <v>40521</v>
      </c>
      <c r="F281" s="7">
        <f t="shared" ca="1" si="12"/>
        <v>14</v>
      </c>
      <c r="G281" s="6">
        <v>40456</v>
      </c>
      <c r="H281" s="7">
        <f t="shared" ca="1" si="13"/>
        <v>14</v>
      </c>
      <c r="I281" s="8">
        <v>7</v>
      </c>
      <c r="J281" s="9" t="str">
        <f t="shared" si="14"/>
        <v>agent</v>
      </c>
      <c r="K281" s="10" t="s">
        <v>34</v>
      </c>
      <c r="L281" s="39">
        <v>3200</v>
      </c>
    </row>
    <row r="282" spans="1:12" x14ac:dyDescent="0.35">
      <c r="A282" s="3">
        <v>281</v>
      </c>
      <c r="B282" s="11" t="s">
        <v>475</v>
      </c>
      <c r="C282" s="11" t="s">
        <v>476</v>
      </c>
      <c r="D282" s="9" t="s">
        <v>23</v>
      </c>
      <c r="E282" s="12">
        <v>41109</v>
      </c>
      <c r="F282" s="7">
        <f t="shared" ca="1" si="12"/>
        <v>12</v>
      </c>
      <c r="G282" s="6">
        <v>40456</v>
      </c>
      <c r="H282" s="7">
        <f t="shared" ca="1" si="13"/>
        <v>14</v>
      </c>
      <c r="I282" s="8">
        <v>3</v>
      </c>
      <c r="J282" s="9" t="str">
        <f t="shared" si="14"/>
        <v>agent</v>
      </c>
      <c r="K282" s="10" t="s">
        <v>15</v>
      </c>
      <c r="L282" s="39">
        <v>2200</v>
      </c>
    </row>
    <row r="283" spans="1:12" x14ac:dyDescent="0.35">
      <c r="A283" s="3">
        <v>282</v>
      </c>
      <c r="B283" s="11" t="s">
        <v>477</v>
      </c>
      <c r="C283" s="11" t="s">
        <v>317</v>
      </c>
      <c r="D283" s="9" t="s">
        <v>14</v>
      </c>
      <c r="E283" s="12">
        <v>39169</v>
      </c>
      <c r="F283" s="7">
        <f t="shared" ca="1" si="12"/>
        <v>17</v>
      </c>
      <c r="G283" s="6">
        <v>40456</v>
      </c>
      <c r="H283" s="7">
        <f t="shared" ca="1" si="13"/>
        <v>14</v>
      </c>
      <c r="I283" s="8">
        <v>4</v>
      </c>
      <c r="J283" s="9" t="str">
        <f t="shared" si="14"/>
        <v>agent</v>
      </c>
      <c r="K283" s="10" t="s">
        <v>28</v>
      </c>
      <c r="L283" s="39">
        <v>2600</v>
      </c>
    </row>
    <row r="284" spans="1:12" x14ac:dyDescent="0.35">
      <c r="A284" s="3">
        <v>283</v>
      </c>
      <c r="B284" s="11" t="s">
        <v>478</v>
      </c>
      <c r="C284" s="11" t="s">
        <v>332</v>
      </c>
      <c r="D284" s="9" t="s">
        <v>14</v>
      </c>
      <c r="E284" s="12">
        <v>40029</v>
      </c>
      <c r="F284" s="7">
        <f t="shared" ca="1" si="12"/>
        <v>15</v>
      </c>
      <c r="G284" s="6">
        <v>40456</v>
      </c>
      <c r="H284" s="7">
        <f t="shared" ca="1" si="13"/>
        <v>14</v>
      </c>
      <c r="I284" s="8">
        <v>5</v>
      </c>
      <c r="J284" s="9" t="str">
        <f t="shared" si="14"/>
        <v>agent</v>
      </c>
      <c r="K284" s="10" t="s">
        <v>15</v>
      </c>
      <c r="L284" s="39">
        <v>3000</v>
      </c>
    </row>
    <row r="285" spans="1:12" x14ac:dyDescent="0.35">
      <c r="A285" s="3">
        <v>284</v>
      </c>
      <c r="B285" s="11" t="s">
        <v>51</v>
      </c>
      <c r="C285" s="11" t="s">
        <v>479</v>
      </c>
      <c r="D285" s="9" t="s">
        <v>14</v>
      </c>
      <c r="E285" s="12">
        <v>38516</v>
      </c>
      <c r="F285" s="7">
        <f t="shared" ca="1" si="12"/>
        <v>19</v>
      </c>
      <c r="G285" s="6">
        <v>40480</v>
      </c>
      <c r="H285" s="7">
        <f t="shared" ca="1" si="13"/>
        <v>14</v>
      </c>
      <c r="I285" s="8">
        <v>2</v>
      </c>
      <c r="J285" s="9" t="str">
        <f t="shared" si="14"/>
        <v>agent</v>
      </c>
      <c r="K285" s="10" t="s">
        <v>15</v>
      </c>
      <c r="L285" s="39">
        <v>1000</v>
      </c>
    </row>
  </sheetData>
  <dataValidations count="1">
    <dataValidation type="list" allowBlank="1" showInputMessage="1" showErrorMessage="1" sqref="K2:K285" xr:uid="{00000000-0002-0000-0000-000000000000}">
      <formula1>ListeService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workbookViewId="0">
      <selection activeCell="F5" sqref="F5"/>
    </sheetView>
  </sheetViews>
  <sheetFormatPr baseColWidth="10" defaultColWidth="11.453125" defaultRowHeight="14.5" x14ac:dyDescent="0.35"/>
  <cols>
    <col min="1" max="1" width="20.7265625" bestFit="1" customWidth="1"/>
    <col min="2" max="2" width="3.81640625" customWidth="1"/>
    <col min="4" max="4" width="12.81640625" bestFit="1" customWidth="1"/>
    <col min="5" max="5" width="3.1796875" customWidth="1"/>
    <col min="6" max="6" width="18.81640625" customWidth="1"/>
    <col min="7" max="7" width="4.453125" customWidth="1"/>
    <col min="8" max="8" width="9.453125" customWidth="1"/>
    <col min="10" max="10" width="6" customWidth="1"/>
    <col min="11" max="11" width="16.1796875" customWidth="1"/>
  </cols>
  <sheetData>
    <row r="1" spans="1:13" x14ac:dyDescent="0.35">
      <c r="A1" s="17" t="s">
        <v>10</v>
      </c>
      <c r="C1" s="23" t="s">
        <v>482</v>
      </c>
      <c r="D1" s="23" t="s">
        <v>483</v>
      </c>
      <c r="F1" s="23" t="s">
        <v>480</v>
      </c>
      <c r="H1" s="23" t="s">
        <v>488</v>
      </c>
      <c r="I1" s="23" t="s">
        <v>489</v>
      </c>
      <c r="K1" s="45" t="s">
        <v>497</v>
      </c>
      <c r="L1" s="46"/>
      <c r="M1" s="46"/>
    </row>
    <row r="2" spans="1:13" x14ac:dyDescent="0.35">
      <c r="A2" s="18" t="s">
        <v>15</v>
      </c>
      <c r="C2" s="22">
        <f>COUNTIF(BaseRH[SERVICE],TDepartement[[#This Row],[SERVICE]])</f>
        <v>135</v>
      </c>
      <c r="D2" s="25">
        <f>SUMIFS(BaseRH[SALAIRE],BaseRH[SERVICE],TDepartement[[#This Row],[SERVICE]])</f>
        <v>255872</v>
      </c>
      <c r="F2" s="21">
        <f>COUNT(BaseRH[MATRICULE])</f>
        <v>284</v>
      </c>
      <c r="H2" s="26">
        <v>1</v>
      </c>
      <c r="I2" s="22">
        <f>COUNTIF(BaseRH[ECHELON],'Liste '!H2)</f>
        <v>11</v>
      </c>
      <c r="K2" s="9" t="s">
        <v>494</v>
      </c>
      <c r="L2" s="9">
        <f>COUNTIFS(BaseRH[SALAIRE],"&gt;0",BaseRH[SALAIRE],"&lt;=1000")</f>
        <v>16</v>
      </c>
      <c r="M2" s="9">
        <f>$F$2-L2</f>
        <v>268</v>
      </c>
    </row>
    <row r="3" spans="1:13" x14ac:dyDescent="0.35">
      <c r="A3" s="18" t="s">
        <v>20</v>
      </c>
      <c r="C3" s="22">
        <f>COUNTIF(BaseRH[SERVICE],TDepartement[[#This Row],[SERVICE]])</f>
        <v>11</v>
      </c>
      <c r="D3" s="25">
        <f>SUMIFS(BaseRH[SALAIRE],BaseRH[SERVICE],TDepartement[[#This Row],[SERVICE]])</f>
        <v>25800</v>
      </c>
      <c r="H3" s="26">
        <v>2</v>
      </c>
      <c r="I3" s="22">
        <f>COUNTIF(BaseRH[ECHELON],'Liste '!H3)</f>
        <v>107</v>
      </c>
      <c r="K3" s="9" t="s">
        <v>490</v>
      </c>
      <c r="L3" s="9">
        <f>COUNTIFS(BaseRH[SALAIRE],"&gt;1000",BaseRH[SALAIRE],"&lt;=2000")</f>
        <v>102</v>
      </c>
      <c r="M3" s="9">
        <f t="shared" ref="M3:M6" si="0">$F$2-L3</f>
        <v>182</v>
      </c>
    </row>
    <row r="4" spans="1:13" x14ac:dyDescent="0.35">
      <c r="A4" s="18" t="s">
        <v>28</v>
      </c>
      <c r="C4" s="22">
        <f>COUNTIF(BaseRH[SERVICE],TDepartement[[#This Row],[SERVICE]])</f>
        <v>33</v>
      </c>
      <c r="D4" s="25">
        <f>SUMIFS(BaseRH[SALAIRE],BaseRH[SERVICE],TDepartement[[#This Row],[SERVICE]])</f>
        <v>98600</v>
      </c>
      <c r="F4" s="23" t="s">
        <v>484</v>
      </c>
      <c r="H4" s="26">
        <v>3</v>
      </c>
      <c r="I4" s="22">
        <f>COUNTIF(BaseRH[ECHELON],'Liste '!H4)</f>
        <v>33</v>
      </c>
      <c r="K4" s="9" t="s">
        <v>491</v>
      </c>
      <c r="L4" s="9">
        <f>COUNTIFS(BaseRH[SALAIRE],"&gt;2000",BaseRH[SALAIRE],"&lt;=3000")</f>
        <v>85</v>
      </c>
      <c r="M4" s="9">
        <f t="shared" si="0"/>
        <v>199</v>
      </c>
    </row>
    <row r="5" spans="1:13" x14ac:dyDescent="0.35">
      <c r="A5" s="18" t="s">
        <v>31</v>
      </c>
      <c r="C5" s="22">
        <f>COUNTIF(BaseRH[SERVICE],TDepartement[[#This Row],[SERVICE]])</f>
        <v>11</v>
      </c>
      <c r="D5" s="25">
        <f>SUMIFS(BaseRH[SALAIRE],BaseRH[SERVICE],TDepartement[[#This Row],[SERVICE]])</f>
        <v>13783</v>
      </c>
      <c r="F5" s="42">
        <f>SUM(BaseRH[SALAIRE])</f>
        <v>664890</v>
      </c>
      <c r="H5" s="26">
        <v>4</v>
      </c>
      <c r="I5" s="22">
        <f>COUNTIF(BaseRH[ECHELON],'Liste '!H5)</f>
        <v>23</v>
      </c>
      <c r="K5" s="9" t="s">
        <v>492</v>
      </c>
      <c r="L5" s="9">
        <f>COUNTIFS(BaseRH[SALAIRE],"&gt;3000",BaseRH[SALAIRE],"&lt;=4000")</f>
        <v>72</v>
      </c>
      <c r="M5" s="9">
        <f t="shared" si="0"/>
        <v>212</v>
      </c>
    </row>
    <row r="6" spans="1:13" x14ac:dyDescent="0.35">
      <c r="A6" s="18" t="s">
        <v>34</v>
      </c>
      <c r="C6" s="22">
        <f>COUNTIF(BaseRH[SERVICE],TDepartement[[#This Row],[SERVICE]])</f>
        <v>25</v>
      </c>
      <c r="D6" s="25">
        <f>SUMIFS(BaseRH[SALAIRE],BaseRH[SERVICE],TDepartement[[#This Row],[SERVICE]])</f>
        <v>89900</v>
      </c>
      <c r="H6" s="26">
        <v>5</v>
      </c>
      <c r="I6" s="22">
        <f>COUNTIF(BaseRH[ECHELON],'Liste '!H6)</f>
        <v>42</v>
      </c>
      <c r="K6" s="9" t="s">
        <v>493</v>
      </c>
      <c r="L6" s="9">
        <f>COUNTIFS(BaseRH[SALAIRE],"&gt;4000",BaseRH[SALAIRE],"&lt;=5000")</f>
        <v>9</v>
      </c>
      <c r="M6" s="9">
        <f t="shared" si="0"/>
        <v>275</v>
      </c>
    </row>
    <row r="7" spans="1:13" x14ac:dyDescent="0.35">
      <c r="A7" s="18" t="s">
        <v>39</v>
      </c>
      <c r="C7" s="22">
        <f>COUNTIF(BaseRH[SERVICE],TDepartement[[#This Row],[SERVICE]])</f>
        <v>17</v>
      </c>
      <c r="D7" s="25">
        <f>SUMIFS(BaseRH[SALAIRE],BaseRH[SERVICE],TDepartement[[#This Row],[SERVICE]])</f>
        <v>34935</v>
      </c>
      <c r="F7" s="23" t="s">
        <v>485</v>
      </c>
      <c r="H7" s="26">
        <v>6</v>
      </c>
      <c r="I7" s="22">
        <f>COUNTIF(BaseRH[ECHELON],'Liste '!H7)</f>
        <v>19</v>
      </c>
    </row>
    <row r="8" spans="1:13" x14ac:dyDescent="0.35">
      <c r="A8" s="18" t="s">
        <v>42</v>
      </c>
      <c r="C8" s="22">
        <f>COUNTIF(BaseRH[SERVICE],TDepartement[[#This Row],[SERVICE]])</f>
        <v>35</v>
      </c>
      <c r="D8" s="25">
        <f>SUMIFS(BaseRH[SALAIRE],BaseRH[SERVICE],TDepartement[[#This Row],[SERVICE]])</f>
        <v>93500</v>
      </c>
      <c r="F8" s="21">
        <f>COUNTA(TDepartement[SERVICE])</f>
        <v>11</v>
      </c>
      <c r="H8" s="26">
        <v>7</v>
      </c>
      <c r="I8" s="22">
        <f>COUNTIF(BaseRH[ECHELON],'Liste '!H8)</f>
        <v>30</v>
      </c>
    </row>
    <row r="9" spans="1:13" x14ac:dyDescent="0.35">
      <c r="A9" s="18" t="s">
        <v>171</v>
      </c>
      <c r="C9" s="22">
        <f>COUNTIF(BaseRH[SERVICE],TDepartement[[#This Row],[SERVICE]])</f>
        <v>5</v>
      </c>
      <c r="D9" s="25">
        <f>SUMIFS(BaseRH[SALAIRE],BaseRH[SERVICE],TDepartement[[#This Row],[SERVICE]])</f>
        <v>16700</v>
      </c>
      <c r="H9" s="26">
        <v>8</v>
      </c>
      <c r="I9" s="22">
        <f>COUNTIF(BaseRH[ECHELON],'Liste '!H9)</f>
        <v>13</v>
      </c>
      <c r="K9" s="45" t="s">
        <v>496</v>
      </c>
      <c r="L9" s="46"/>
      <c r="M9" s="46"/>
    </row>
    <row r="10" spans="1:13" x14ac:dyDescent="0.35">
      <c r="A10" s="18" t="s">
        <v>198</v>
      </c>
      <c r="C10" s="22">
        <f>COUNTIF(BaseRH[SERVICE],TDepartement[[#This Row],[SERVICE]])</f>
        <v>9</v>
      </c>
      <c r="D10" s="25">
        <f>SUMIFS(BaseRH[SALAIRE],BaseRH[SERVICE],TDepartement[[#This Row],[SERVICE]])</f>
        <v>25600</v>
      </c>
      <c r="H10" s="26">
        <v>9</v>
      </c>
      <c r="I10" s="22">
        <f>COUNTIF(BaseRH[ECHELON],'Liste '!H10)</f>
        <v>6</v>
      </c>
      <c r="K10" s="22" t="s">
        <v>503</v>
      </c>
      <c r="L10" s="22" t="s">
        <v>504</v>
      </c>
      <c r="M10" s="22" t="s">
        <v>505</v>
      </c>
    </row>
    <row r="11" spans="1:13" x14ac:dyDescent="0.35">
      <c r="A11" s="18" t="s">
        <v>286</v>
      </c>
      <c r="C11" s="22">
        <f>COUNTIF(BaseRH[SERVICE],TDepartement[[#This Row],[SERVICE]])</f>
        <v>1</v>
      </c>
      <c r="D11" s="25">
        <f>SUMIFS(BaseRH[SALAIRE],BaseRH[SERVICE],TDepartement[[#This Row],[SERVICE]])</f>
        <v>5000</v>
      </c>
      <c r="K11" s="9" t="s">
        <v>498</v>
      </c>
      <c r="L11" s="9">
        <f ca="1">COUNTIFS(BaseRH[SEXE],"femme",BaseRH[AGE],"&lt;30")</f>
        <v>24</v>
      </c>
      <c r="M11" s="9">
        <f ca="1">-COUNTIFS(BaseRH[SEXE],"homme",BaseRH[AGE],"&lt;30")</f>
        <v>-11</v>
      </c>
    </row>
    <row r="12" spans="1:13" x14ac:dyDescent="0.35">
      <c r="A12" s="19" t="s">
        <v>318</v>
      </c>
      <c r="C12" s="22">
        <f>COUNTIF(BaseRH[SERVICE],TDepartement[[#This Row],[SERVICE]])</f>
        <v>2</v>
      </c>
      <c r="D12" s="25">
        <f>SUMIFS(BaseRH[SALAIRE],BaseRH[SERVICE],TDepartement[[#This Row],[SERVICE]])</f>
        <v>5200</v>
      </c>
      <c r="K12" s="9" t="s">
        <v>499</v>
      </c>
      <c r="L12" s="9">
        <f ca="1">COUNTIFS(BaseRH[SEXE],"femme",BaseRH[AGE],"&gt;=30",BaseRH[AGE],"&lt;40")</f>
        <v>0</v>
      </c>
      <c r="M12" s="9">
        <f ca="1">-COUNTIFS(BaseRH[SEXE],"homme",BaseRH[AGE],"&gt;=30",BaseRH[AGE],"&lt;40")</f>
        <v>0</v>
      </c>
    </row>
    <row r="13" spans="1:13" x14ac:dyDescent="0.35">
      <c r="K13" s="9" t="s">
        <v>500</v>
      </c>
      <c r="L13" s="9">
        <f ca="1">COUNTIFS(BaseRH[SEXE],"femme",BaseRH[AGE],"&gt;=40",BaseRH[AGE],"&lt;50")</f>
        <v>32</v>
      </c>
      <c r="M13" s="9">
        <f ca="1">-COUNTIFS(BaseRH[SEXE],"homme",BaseRH[AGE],"&gt;=40",BaseRH[AGE],"&lt;50")</f>
        <v>-20</v>
      </c>
    </row>
    <row r="14" spans="1:13" x14ac:dyDescent="0.35">
      <c r="D14" s="24"/>
      <c r="K14" s="9" t="s">
        <v>501</v>
      </c>
      <c r="L14" s="9">
        <f ca="1">COUNTIFS(BaseRH[SEXE],"femme",BaseRH[AGE],"&gt;=50",BaseRH[AGE],"&lt;60")</f>
        <v>115</v>
      </c>
      <c r="M14" s="9">
        <f ca="1">-COUNTIFS(BaseRH[SEXE],"homme",BaseRH[AGE],"&gt;=50",BaseRH[AGE],"&lt;60")</f>
        <v>-67</v>
      </c>
    </row>
    <row r="15" spans="1:13" x14ac:dyDescent="0.35">
      <c r="K15" s="9" t="s">
        <v>502</v>
      </c>
      <c r="L15" s="9">
        <f ca="1">COUNTIFS(BaseRH[SEXE],"femme",BaseRH[AGE],"&gt;=60")</f>
        <v>10</v>
      </c>
      <c r="M15" s="9">
        <f ca="1">-COUNTIFS(BaseRH[SEXE],"homme",BaseRH[AGE],"&gt;=60")</f>
        <v>-5</v>
      </c>
    </row>
    <row r="17" spans="11:13" x14ac:dyDescent="0.35">
      <c r="K17" s="20" t="s">
        <v>506</v>
      </c>
      <c r="L17" s="20">
        <f ca="1">SUM(L11:L16)</f>
        <v>181</v>
      </c>
      <c r="M17" s="20">
        <f ca="1">ABS(SUM(M11:M16))</f>
        <v>103</v>
      </c>
    </row>
  </sheetData>
  <sortState xmlns:xlrd2="http://schemas.microsoft.com/office/spreadsheetml/2017/richdata2" ref="H3:H10">
    <sortCondition ref="H2"/>
  </sortState>
  <mergeCells count="2">
    <mergeCell ref="K1:M1"/>
    <mergeCell ref="K9:M9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6"/>
  <sheetViews>
    <sheetView showGridLines="0" showRowColHeaders="0" tabSelected="1" topLeftCell="A19" zoomScale="90" zoomScaleNormal="90" workbookViewId="0">
      <selection activeCell="I8" sqref="I8"/>
    </sheetView>
  </sheetViews>
  <sheetFormatPr baseColWidth="10" defaultColWidth="11.453125" defaultRowHeight="14.5" x14ac:dyDescent="0.35"/>
  <cols>
    <col min="1" max="1" width="3.7265625" customWidth="1"/>
    <col min="2" max="2" width="2.81640625" customWidth="1"/>
    <col min="5" max="5" width="12.7265625" customWidth="1"/>
    <col min="18" max="18" width="10" customWidth="1"/>
    <col min="19" max="19" width="5" customWidth="1"/>
  </cols>
  <sheetData>
    <row r="1" spans="1:19" ht="15" thickBot="1" x14ac:dyDescent="0.4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x14ac:dyDescent="0.35">
      <c r="A2" s="37"/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0"/>
      <c r="S2" s="37"/>
    </row>
    <row r="3" spans="1:19" x14ac:dyDescent="0.35">
      <c r="A3" s="37"/>
      <c r="B3" s="31"/>
      <c r="R3" s="32"/>
      <c r="S3" s="37"/>
    </row>
    <row r="4" spans="1:19" x14ac:dyDescent="0.35">
      <c r="A4" s="37"/>
      <c r="B4" s="31"/>
      <c r="R4" s="32"/>
      <c r="S4" s="37"/>
    </row>
    <row r="5" spans="1:19" x14ac:dyDescent="0.35">
      <c r="A5" s="37"/>
      <c r="B5" s="31"/>
      <c r="R5" s="32"/>
      <c r="S5" s="37"/>
    </row>
    <row r="6" spans="1:19" x14ac:dyDescent="0.35">
      <c r="A6" s="37"/>
      <c r="B6" s="31"/>
      <c r="R6" s="32"/>
      <c r="S6" s="37"/>
    </row>
    <row r="7" spans="1:19" ht="20" x14ac:dyDescent="0.4">
      <c r="A7" s="37"/>
      <c r="B7" s="31"/>
      <c r="C7" s="43"/>
      <c r="D7" s="43"/>
      <c r="E7" s="43"/>
      <c r="P7" s="43" t="s">
        <v>481</v>
      </c>
      <c r="Q7" s="43"/>
      <c r="R7" s="44"/>
      <c r="S7" s="37"/>
    </row>
    <row r="8" spans="1:19" x14ac:dyDescent="0.35">
      <c r="A8" s="37"/>
      <c r="B8" s="31"/>
      <c r="R8" s="32"/>
      <c r="S8" s="37"/>
    </row>
    <row r="9" spans="1:19" x14ac:dyDescent="0.35">
      <c r="A9" s="37"/>
      <c r="B9" s="31"/>
      <c r="R9" s="32"/>
      <c r="S9" s="37"/>
    </row>
    <row r="10" spans="1:19" x14ac:dyDescent="0.35">
      <c r="A10" s="37"/>
      <c r="B10" s="31"/>
      <c r="R10" s="32"/>
      <c r="S10" s="37"/>
    </row>
    <row r="11" spans="1:19" x14ac:dyDescent="0.35">
      <c r="A11" s="37"/>
      <c r="B11" s="31"/>
      <c r="R11" s="32"/>
      <c r="S11" s="37"/>
    </row>
    <row r="12" spans="1:19" x14ac:dyDescent="0.35">
      <c r="A12" s="37"/>
      <c r="B12" s="31"/>
      <c r="R12" s="32"/>
      <c r="S12" s="37"/>
    </row>
    <row r="13" spans="1:19" ht="20" x14ac:dyDescent="0.4">
      <c r="A13" s="37"/>
      <c r="B13" s="31"/>
      <c r="P13" s="43" t="s">
        <v>486</v>
      </c>
      <c r="Q13" s="43"/>
      <c r="R13" s="44"/>
      <c r="S13" s="37"/>
    </row>
    <row r="14" spans="1:19" x14ac:dyDescent="0.35">
      <c r="A14" s="37"/>
      <c r="B14" s="31"/>
      <c r="R14" s="32"/>
      <c r="S14" s="37"/>
    </row>
    <row r="15" spans="1:19" x14ac:dyDescent="0.35">
      <c r="A15" s="37"/>
      <c r="B15" s="31"/>
      <c r="R15" s="32"/>
      <c r="S15" s="37"/>
    </row>
    <row r="16" spans="1:19" x14ac:dyDescent="0.35">
      <c r="A16" s="37"/>
      <c r="B16" s="31"/>
      <c r="R16" s="32"/>
      <c r="S16" s="37"/>
    </row>
    <row r="17" spans="1:19" x14ac:dyDescent="0.35">
      <c r="A17" s="37"/>
      <c r="B17" s="31"/>
      <c r="R17" s="32"/>
      <c r="S17" s="37"/>
    </row>
    <row r="18" spans="1:19" ht="20" x14ac:dyDescent="0.4">
      <c r="A18" s="37"/>
      <c r="B18" s="31"/>
      <c r="P18" s="43" t="s">
        <v>487</v>
      </c>
      <c r="Q18" s="43"/>
      <c r="R18" s="44"/>
      <c r="S18" s="37"/>
    </row>
    <row r="19" spans="1:19" x14ac:dyDescent="0.35">
      <c r="A19" s="37"/>
      <c r="B19" s="31"/>
      <c r="R19" s="32"/>
      <c r="S19" s="37"/>
    </row>
    <row r="20" spans="1:19" x14ac:dyDescent="0.35">
      <c r="A20" s="37"/>
      <c r="B20" s="31"/>
      <c r="R20" s="32"/>
      <c r="S20" s="37"/>
    </row>
    <row r="21" spans="1:19" x14ac:dyDescent="0.35">
      <c r="A21" s="37"/>
      <c r="B21" s="31"/>
      <c r="R21" s="32"/>
      <c r="S21" s="37"/>
    </row>
    <row r="22" spans="1:19" x14ac:dyDescent="0.35">
      <c r="A22" s="37"/>
      <c r="B22" s="31"/>
      <c r="C22" s="33"/>
      <c r="D22" s="33"/>
      <c r="E22" s="33"/>
      <c r="F22" s="33"/>
      <c r="G22" s="33"/>
      <c r="H22" s="33"/>
      <c r="R22" s="32"/>
      <c r="S22" s="37"/>
    </row>
    <row r="23" spans="1:19" ht="18.75" customHeight="1" x14ac:dyDescent="0.35">
      <c r="A23" s="37"/>
      <c r="B23" s="31"/>
      <c r="C23" s="33"/>
      <c r="D23" s="33"/>
      <c r="E23" s="27" t="s">
        <v>494</v>
      </c>
      <c r="F23" s="33"/>
      <c r="G23" s="33"/>
      <c r="H23" s="33"/>
      <c r="R23" s="32"/>
      <c r="S23" s="37"/>
    </row>
    <row r="24" spans="1:19" ht="18.75" customHeight="1" x14ac:dyDescent="0.35">
      <c r="A24" s="37"/>
      <c r="B24" s="31"/>
      <c r="C24" s="33"/>
      <c r="D24" s="33"/>
      <c r="E24" s="27" t="s">
        <v>490</v>
      </c>
      <c r="F24" s="33"/>
      <c r="G24" s="33"/>
      <c r="H24" s="33"/>
      <c r="R24" s="32"/>
      <c r="S24" s="37"/>
    </row>
    <row r="25" spans="1:19" ht="18.75" customHeight="1" x14ac:dyDescent="0.35">
      <c r="A25" s="37"/>
      <c r="B25" s="31"/>
      <c r="C25" s="33"/>
      <c r="D25" s="33"/>
      <c r="E25" s="27" t="s">
        <v>491</v>
      </c>
      <c r="F25" s="33"/>
      <c r="G25" s="33"/>
      <c r="H25" s="33"/>
      <c r="R25" s="32"/>
      <c r="S25" s="37"/>
    </row>
    <row r="26" spans="1:19" ht="18.75" customHeight="1" x14ac:dyDescent="0.35">
      <c r="A26" s="37"/>
      <c r="B26" s="31"/>
      <c r="C26" s="33"/>
      <c r="D26" s="33"/>
      <c r="E26" s="27" t="s">
        <v>492</v>
      </c>
      <c r="F26" s="33"/>
      <c r="G26" s="33"/>
      <c r="H26" s="33"/>
      <c r="R26" s="32"/>
      <c r="S26" s="37"/>
    </row>
    <row r="27" spans="1:19" ht="18.75" customHeight="1" x14ac:dyDescent="0.35">
      <c r="A27" s="37"/>
      <c r="B27" s="31"/>
      <c r="C27" s="33"/>
      <c r="D27" s="33"/>
      <c r="E27" s="27" t="s">
        <v>495</v>
      </c>
      <c r="F27" s="33"/>
      <c r="G27" s="33"/>
      <c r="H27" s="33"/>
      <c r="R27" s="32"/>
      <c r="S27" s="37"/>
    </row>
    <row r="28" spans="1:19" x14ac:dyDescent="0.35">
      <c r="A28" s="37"/>
      <c r="B28" s="31"/>
      <c r="C28" s="33"/>
      <c r="D28" s="33"/>
      <c r="E28" s="33"/>
      <c r="F28" s="33"/>
      <c r="G28" s="33"/>
      <c r="H28" s="33"/>
      <c r="R28" s="32"/>
      <c r="S28" s="37"/>
    </row>
    <row r="29" spans="1:19" x14ac:dyDescent="0.35">
      <c r="A29" s="37"/>
      <c r="B29" s="31"/>
      <c r="C29" s="33"/>
      <c r="D29" s="33"/>
      <c r="E29" s="33"/>
      <c r="F29" s="33"/>
      <c r="G29" s="33"/>
      <c r="H29" s="33"/>
      <c r="R29" s="32"/>
      <c r="S29" s="37"/>
    </row>
    <row r="30" spans="1:19" x14ac:dyDescent="0.35">
      <c r="A30" s="37"/>
      <c r="B30" s="31"/>
      <c r="C30" s="33"/>
      <c r="D30" s="33"/>
      <c r="E30" s="33"/>
      <c r="F30" s="33"/>
      <c r="G30" s="33"/>
      <c r="H30" s="33"/>
      <c r="R30" s="32"/>
      <c r="S30" s="37"/>
    </row>
    <row r="31" spans="1:19" x14ac:dyDescent="0.35">
      <c r="A31" s="37"/>
      <c r="B31" s="31"/>
      <c r="C31" s="33"/>
      <c r="D31" s="33"/>
      <c r="E31" s="33"/>
      <c r="F31" s="33"/>
      <c r="G31" s="33"/>
      <c r="H31" s="33"/>
      <c r="R31" s="32"/>
      <c r="S31" s="37"/>
    </row>
    <row r="32" spans="1:19" x14ac:dyDescent="0.35">
      <c r="A32" s="37"/>
      <c r="B32" s="31"/>
      <c r="C32" s="33"/>
      <c r="D32" s="33"/>
      <c r="E32" s="33"/>
      <c r="F32" s="33"/>
      <c r="G32" s="33"/>
      <c r="H32" s="33"/>
      <c r="R32" s="32"/>
      <c r="S32" s="37"/>
    </row>
    <row r="33" spans="1:19" x14ac:dyDescent="0.35">
      <c r="A33" s="37"/>
      <c r="B33" s="31"/>
      <c r="C33" s="33"/>
      <c r="D33" s="33"/>
      <c r="E33" s="33"/>
      <c r="F33" s="33"/>
      <c r="G33" s="33"/>
      <c r="H33" s="33"/>
      <c r="R33" s="32"/>
      <c r="S33" s="37"/>
    </row>
    <row r="34" spans="1:19" x14ac:dyDescent="0.35">
      <c r="A34" s="37"/>
      <c r="B34" s="31"/>
      <c r="C34" s="33"/>
      <c r="D34" s="33"/>
      <c r="E34" s="33"/>
      <c r="F34" s="33"/>
      <c r="G34" s="33"/>
      <c r="H34" s="33"/>
      <c r="R34" s="32"/>
      <c r="S34" s="37"/>
    </row>
    <row r="35" spans="1:19" ht="15" thickBot="1" x14ac:dyDescent="0.4">
      <c r="A35" s="37"/>
      <c r="B35" s="34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6"/>
      <c r="S35" s="37"/>
    </row>
    <row r="36" spans="1:19" x14ac:dyDescent="0.3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</sheetData>
  <mergeCells count="4">
    <mergeCell ref="P7:R7"/>
    <mergeCell ref="C7:E7"/>
    <mergeCell ref="P13:R13"/>
    <mergeCell ref="P18:R18"/>
  </mergeCells>
  <printOptions horizontalCentered="1" verticalCentered="1"/>
  <pageMargins left="0" right="0.11811023622047245" top="0" bottom="0" header="0" footer="0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Source </vt:lpstr>
      <vt:lpstr>Liste </vt:lpstr>
      <vt:lpstr>TDB</vt:lpstr>
      <vt:lpstr>ListeService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</dc:creator>
  <cp:lastModifiedBy>Yan Grobel</cp:lastModifiedBy>
  <cp:lastPrinted>2016-09-25T16:56:19Z</cp:lastPrinted>
  <dcterms:created xsi:type="dcterms:W3CDTF">2016-09-25T15:22:21Z</dcterms:created>
  <dcterms:modified xsi:type="dcterms:W3CDTF">2025-01-28T10:39:57Z</dcterms:modified>
</cp:coreProperties>
</file>